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76" activeTab="0"/>
  </bookViews>
  <sheets>
    <sheet name="2012 Summary" sheetId="1" r:id="rId1"/>
    <sheet name="2011 Summary" sheetId="2" r:id="rId2"/>
    <sheet name="2010 Summary_2" sheetId="3" r:id="rId3"/>
    <sheet name="2009 Summary" sheetId="4" r:id="rId4"/>
    <sheet name="2008 Summary" sheetId="5" r:id="rId5"/>
    <sheet name="2007 Summary" sheetId="6" r:id="rId6"/>
    <sheet name="2006 Summary" sheetId="7" r:id="rId7"/>
    <sheet name="2006 Summary (uncorrected)" sheetId="8" r:id="rId8"/>
    <sheet name="2005 Summary" sheetId="9" r:id="rId9"/>
    <sheet name="2002 Summary" sheetId="10" r:id="rId10"/>
  </sheets>
  <definedNames>
    <definedName name="_xlnm.Print_Area" localSheetId="6">'2006 Summary'!$A$1:$W$43</definedName>
    <definedName name="_xlnm.Print_Area" localSheetId="5">'2007 Summary'!$A$1:$X$38</definedName>
    <definedName name="_xlnm.Print_Area" localSheetId="4">'2008 Summary'!$A$1:$P$36</definedName>
    <definedName name="_xlnm.Print_Area" localSheetId="3">'2009 Summary'!$A$1:$O$37</definedName>
    <definedName name="_xlnm.Print_Area" localSheetId="1">'2011 Summary'!$A$1:$M$17</definedName>
    <definedName name="_xlnm.Print_Area" localSheetId="0">'2012 Summary'!$A$1:$W$40</definedName>
  </definedNames>
  <calcPr fullCalcOnLoad="1"/>
</workbook>
</file>

<file path=xl/sharedStrings.xml><?xml version="1.0" encoding="utf-8"?>
<sst xmlns="http://schemas.openxmlformats.org/spreadsheetml/2006/main" count="2681" uniqueCount="322">
  <si>
    <t xml:space="preserve">GTA 2012 Summary of Results </t>
  </si>
  <si>
    <r>
      <t xml:space="preserve">A Class, 15 </t>
    </r>
    <r>
      <rPr>
        <b/>
        <sz val="10"/>
        <color indexed="10"/>
        <rFont val="Arial"/>
        <family val="2"/>
      </rPr>
      <t>days</t>
    </r>
  </si>
  <si>
    <t>Quit</t>
  </si>
  <si>
    <t>LaGr</t>
  </si>
  <si>
    <t>Chil</t>
  </si>
  <si>
    <t>Cord</t>
  </si>
  <si>
    <t>Moon</t>
  </si>
  <si>
    <t>Eagle</t>
  </si>
  <si>
    <t>Wind</t>
  </si>
  <si>
    <t>A=15 valid days</t>
  </si>
  <si>
    <t>ID</t>
  </si>
  <si>
    <t>Name</t>
  </si>
  <si>
    <t>Glider</t>
  </si>
  <si>
    <t>6/16</t>
  </si>
  <si>
    <t>6/17</t>
  </si>
  <si>
    <t>total</t>
  </si>
  <si>
    <t>attend</t>
  </si>
  <si>
    <t>avg</t>
  </si>
  <si>
    <t>sum</t>
  </si>
  <si>
    <t>OG</t>
  </si>
  <si>
    <t>Jaeger, Dieter</t>
  </si>
  <si>
    <t>Std Cirrus</t>
  </si>
  <si>
    <t>S4</t>
  </si>
  <si>
    <t>Maloose, JJ</t>
  </si>
  <si>
    <t>LS3</t>
  </si>
  <si>
    <t>H6</t>
  </si>
  <si>
    <t>Ruf, Chris</t>
  </si>
  <si>
    <t>Mosquito</t>
  </si>
  <si>
    <t>FS</t>
  </si>
  <si>
    <t>Silva, Fernando</t>
  </si>
  <si>
    <t>ASW27</t>
  </si>
  <si>
    <t>1ST</t>
  </si>
  <si>
    <t>Shugg, Greg</t>
  </si>
  <si>
    <t>FP</t>
  </si>
  <si>
    <t>Pin, Francois</t>
  </si>
  <si>
    <t>EL</t>
  </si>
  <si>
    <t>Reugger, Werner</t>
  </si>
  <si>
    <t>1FL</t>
  </si>
  <si>
    <t>Larsen, Tim</t>
  </si>
  <si>
    <t>304CZ</t>
  </si>
  <si>
    <t>2EZ</t>
  </si>
  <si>
    <t>McGowin, Tim</t>
  </si>
  <si>
    <t>WB</t>
  </si>
  <si>
    <t>Berry, Wallace</t>
  </si>
  <si>
    <t>Libelle</t>
  </si>
  <si>
    <t>XF</t>
  </si>
  <si>
    <t>Bush, Lane</t>
  </si>
  <si>
    <t>RF</t>
  </si>
  <si>
    <t>Clark, Robin</t>
  </si>
  <si>
    <t>LS6</t>
  </si>
  <si>
    <t>6S</t>
  </si>
  <si>
    <t>Shugg, Mark</t>
  </si>
  <si>
    <t>LS4</t>
  </si>
  <si>
    <t>ZF</t>
  </si>
  <si>
    <t>Patterson, Chuck</t>
  </si>
  <si>
    <t>ASW20</t>
  </si>
  <si>
    <t>C5</t>
  </si>
  <si>
    <t>Meade, Colin</t>
  </si>
  <si>
    <t>Cirrus</t>
  </si>
  <si>
    <t>RHR</t>
  </si>
  <si>
    <t>Richard, Bob</t>
  </si>
  <si>
    <t xml:space="preserve">E </t>
  </si>
  <si>
    <t>Pollack, Jordan</t>
  </si>
  <si>
    <t>Anderson, Kevin</t>
  </si>
  <si>
    <t>Silent</t>
  </si>
  <si>
    <t>TJ</t>
  </si>
  <si>
    <t>Drury, Bill</t>
  </si>
  <si>
    <t>DI</t>
  </si>
  <si>
    <t>Ware, Rob</t>
  </si>
  <si>
    <t>ASG29</t>
  </si>
  <si>
    <t>6i</t>
  </si>
  <si>
    <t>Deutsch, Mitch</t>
  </si>
  <si>
    <t>PS</t>
  </si>
  <si>
    <t>Stevenson, Linwood</t>
  </si>
  <si>
    <t>JS1</t>
  </si>
  <si>
    <t>Bennetti-Longini, Leo</t>
  </si>
  <si>
    <t>HK</t>
  </si>
  <si>
    <t>Carter, Gary</t>
  </si>
  <si>
    <t>BZ</t>
  </si>
  <si>
    <t>Mittel, John</t>
  </si>
  <si>
    <r>
      <t>B Class,11</t>
    </r>
    <r>
      <rPr>
        <b/>
        <sz val="10"/>
        <color indexed="10"/>
        <rFont val="Arial"/>
        <family val="2"/>
      </rPr>
      <t xml:space="preserve"> days</t>
    </r>
  </si>
  <si>
    <t>B=11 valid days</t>
  </si>
  <si>
    <t>WD</t>
  </si>
  <si>
    <t>Reeves, Joe</t>
  </si>
  <si>
    <t>DE</t>
  </si>
  <si>
    <t>Eastman, Doug</t>
  </si>
  <si>
    <t>JR</t>
  </si>
  <si>
    <t>Pack, Kyle</t>
  </si>
  <si>
    <t>MK</t>
  </si>
  <si>
    <t>Knabe, Mike</t>
  </si>
  <si>
    <t>WC</t>
  </si>
  <si>
    <t>Arnold, Jason</t>
  </si>
  <si>
    <t>Discus</t>
  </si>
  <si>
    <t>RC</t>
  </si>
  <si>
    <t>Krauter, David</t>
  </si>
  <si>
    <t>UFO</t>
  </si>
  <si>
    <t>Venters</t>
  </si>
  <si>
    <t>Fisher, Mike</t>
  </si>
  <si>
    <t>LP-49</t>
  </si>
  <si>
    <t xml:space="preserve">GTA 2011 Summary of Results </t>
  </si>
  <si>
    <r>
      <t xml:space="preserve">A Class, 8 </t>
    </r>
    <r>
      <rPr>
        <b/>
        <sz val="10"/>
        <color indexed="10"/>
        <rFont val="Arial"/>
        <family val="2"/>
      </rPr>
      <t>days</t>
    </r>
  </si>
  <si>
    <t>Tulla</t>
  </si>
  <si>
    <t>A=8 valid days</t>
  </si>
  <si>
    <t>Malosse, JJ</t>
  </si>
  <si>
    <t>LS-3a</t>
  </si>
  <si>
    <t>.</t>
  </si>
  <si>
    <t>6I</t>
  </si>
  <si>
    <t>ASW-27</t>
  </si>
  <si>
    <t>CN</t>
  </si>
  <si>
    <t>Flores, Joe</t>
  </si>
  <si>
    <t>Longhini-Benetti</t>
  </si>
  <si>
    <t>777</t>
  </si>
  <si>
    <t>Hardy, Dana</t>
  </si>
  <si>
    <t>ASW-20</t>
  </si>
  <si>
    <t>std Libelle</t>
  </si>
  <si>
    <r>
      <t>B Class, 6</t>
    </r>
    <r>
      <rPr>
        <b/>
        <sz val="10"/>
        <color indexed="10"/>
        <rFont val="Arial"/>
        <family val="2"/>
      </rPr>
      <t xml:space="preserve"> days</t>
    </r>
  </si>
  <si>
    <t>B=6 valid days</t>
  </si>
  <si>
    <t>ASW-20b</t>
  </si>
  <si>
    <t>LS-4b</t>
  </si>
  <si>
    <t>Turiano, Tony</t>
  </si>
  <si>
    <t>1-35c</t>
  </si>
  <si>
    <t>PP</t>
  </si>
  <si>
    <t>Zimmerman, Duff</t>
  </si>
  <si>
    <t>LS-4</t>
  </si>
  <si>
    <r>
      <t xml:space="preserve">A Class, </t>
    </r>
    <r>
      <rPr>
        <b/>
        <sz val="10"/>
        <color indexed="10"/>
        <rFont val="Arial"/>
        <family val="2"/>
      </rPr>
      <t>6 days</t>
    </r>
  </si>
  <si>
    <t>A=14 valid days</t>
  </si>
  <si>
    <t>top7</t>
  </si>
  <si>
    <t>top6</t>
  </si>
  <si>
    <t>top5</t>
  </si>
  <si>
    <t>top4</t>
  </si>
  <si>
    <t>NN</t>
  </si>
  <si>
    <t>Baldwin, Rand</t>
  </si>
  <si>
    <t>LS-8</t>
  </si>
  <si>
    <t>Berry, Wally</t>
  </si>
  <si>
    <t>N20</t>
  </si>
  <si>
    <t>Dismukes, Key</t>
  </si>
  <si>
    <t>KF</t>
  </si>
  <si>
    <t>Falbaum, Hartley</t>
  </si>
  <si>
    <t>DG-800</t>
  </si>
  <si>
    <t>01</t>
  </si>
  <si>
    <t>Goddard, Larry</t>
  </si>
  <si>
    <t>Kanes, Panos</t>
  </si>
  <si>
    <t>ASW-24b</t>
  </si>
  <si>
    <t>DL</t>
  </si>
  <si>
    <t>Linnekin, Dennis</t>
  </si>
  <si>
    <t>LM</t>
  </si>
  <si>
    <t>McDonald, Lou</t>
  </si>
  <si>
    <t>ASG-29</t>
  </si>
  <si>
    <t>NX</t>
  </si>
  <si>
    <t>Meyers, Scott</t>
  </si>
  <si>
    <t>ASW-24</t>
  </si>
  <si>
    <t>PW-5/'27</t>
  </si>
  <si>
    <t>MP</t>
  </si>
  <si>
    <t xml:space="preserve">Poe, Michael </t>
  </si>
  <si>
    <t>Rueger, Werner</t>
  </si>
  <si>
    <t>Stevenson, Steve</t>
  </si>
  <si>
    <t>ASW-20c</t>
  </si>
  <si>
    <t>EA</t>
  </si>
  <si>
    <t>Taylor, Steve</t>
  </si>
  <si>
    <t>LS-3</t>
  </si>
  <si>
    <r>
      <t xml:space="preserve">B Class, </t>
    </r>
    <r>
      <rPr>
        <b/>
        <sz val="10"/>
        <color indexed="10"/>
        <rFont val="Arial"/>
        <family val="2"/>
      </rPr>
      <t>5 days</t>
    </r>
  </si>
  <si>
    <t>B=9 valid days</t>
  </si>
  <si>
    <t>SA</t>
  </si>
  <si>
    <t>Anderson, Scott</t>
  </si>
  <si>
    <t>ASW-15</t>
  </si>
  <si>
    <t>TS</t>
  </si>
  <si>
    <t>Buker, Terry</t>
  </si>
  <si>
    <t>SZD 48-3</t>
  </si>
  <si>
    <t>std Cirrus</t>
  </si>
  <si>
    <t>LL</t>
  </si>
  <si>
    <t>Collyer, Dan</t>
  </si>
  <si>
    <t>MM</t>
  </si>
  <si>
    <t>Mason, Michael</t>
  </si>
  <si>
    <t>LS-3A</t>
  </si>
  <si>
    <t>SRK</t>
  </si>
  <si>
    <t>Murphy, John</t>
  </si>
  <si>
    <t>Discus b</t>
  </si>
  <si>
    <t>Wilson,Ted</t>
  </si>
  <si>
    <t xml:space="preserve">GTA 2009 Summary of Results </t>
  </si>
  <si>
    <t>A Class, 11 days</t>
  </si>
  <si>
    <t>EtwB</t>
  </si>
  <si>
    <t>Egl</t>
  </si>
  <si>
    <t>Top 6</t>
  </si>
  <si>
    <t>A=11 valid days</t>
  </si>
  <si>
    <t>Total</t>
  </si>
  <si>
    <t>Fox, Larsen</t>
  </si>
  <si>
    <t>WE1</t>
  </si>
  <si>
    <t>B Class, 7 days</t>
  </si>
  <si>
    <t>B=7 valid days</t>
  </si>
  <si>
    <t>Mead, Colin</t>
  </si>
  <si>
    <t>STD Libelle</t>
  </si>
  <si>
    <t>PJ</t>
  </si>
  <si>
    <t>Finger, Jim</t>
  </si>
  <si>
    <t>PW-5</t>
  </si>
  <si>
    <t>XX</t>
  </si>
  <si>
    <t>Holcombe, Justin</t>
  </si>
  <si>
    <t>1-35</t>
  </si>
  <si>
    <t xml:space="preserve">GTA 2008 Summary of Results </t>
  </si>
  <si>
    <t>Monr</t>
  </si>
  <si>
    <t>K9</t>
  </si>
  <si>
    <t>DB</t>
  </si>
  <si>
    <t>Butler, Dick</t>
  </si>
  <si>
    <t>ASH-25E</t>
  </si>
  <si>
    <t xml:space="preserve">GTA 2007 Summary of Results </t>
  </si>
  <si>
    <t>A Class</t>
  </si>
  <si>
    <t>Pine</t>
  </si>
  <si>
    <t>Eagl</t>
  </si>
  <si>
    <t>Etwb</t>
  </si>
  <si>
    <t>A=19 valid days</t>
  </si>
  <si>
    <t>Rank</t>
  </si>
  <si>
    <t>Ganszauge, Mika</t>
  </si>
  <si>
    <t>WE</t>
  </si>
  <si>
    <t>Elliott, Bill</t>
  </si>
  <si>
    <t>Z2</t>
  </si>
  <si>
    <t>LS-6</t>
  </si>
  <si>
    <t>RD</t>
  </si>
  <si>
    <t>Cornay, Ray</t>
  </si>
  <si>
    <t>BH</t>
  </si>
  <si>
    <t>Taylor, Clyde</t>
  </si>
  <si>
    <t>ASW-28</t>
  </si>
  <si>
    <t>Discus B</t>
  </si>
  <si>
    <t>B Class</t>
  </si>
  <si>
    <t>B=14 valid days</t>
  </si>
  <si>
    <t>Pulfer, Peter</t>
  </si>
  <si>
    <t>Myers, Scott</t>
  </si>
  <si>
    <t>DS</t>
  </si>
  <si>
    <t>Laughery, Jeff</t>
  </si>
  <si>
    <t>Ka-6e</t>
  </si>
  <si>
    <t>Morris, Doug</t>
  </si>
  <si>
    <t>G-102</t>
  </si>
  <si>
    <t>TW</t>
  </si>
  <si>
    <t>West, Tom</t>
  </si>
  <si>
    <t xml:space="preserve">GTA 2006 Summary of Results </t>
  </si>
  <si>
    <t>PinMt</t>
  </si>
  <si>
    <t>A=16 valid days</t>
  </si>
  <si>
    <t>Stevenson, Dave</t>
  </si>
  <si>
    <t>Elfe</t>
  </si>
  <si>
    <t>Jaegar, Dieter</t>
  </si>
  <si>
    <t>Fox, Bruce</t>
  </si>
  <si>
    <t>Ventus CB</t>
  </si>
  <si>
    <t>Discus A</t>
  </si>
  <si>
    <t>PF</t>
  </si>
  <si>
    <t>Pfoertner, Peter</t>
  </si>
  <si>
    <t>8H</t>
  </si>
  <si>
    <t>Tyler, Al</t>
  </si>
  <si>
    <t>Ventus 2ax</t>
  </si>
  <si>
    <t>J4</t>
  </si>
  <si>
    <t>Bojack, John</t>
  </si>
  <si>
    <t>LS-6c</t>
  </si>
  <si>
    <t>X3</t>
  </si>
  <si>
    <t>Paytner, F</t>
  </si>
  <si>
    <t>B=13 valid days</t>
  </si>
  <si>
    <t>SEX</t>
  </si>
  <si>
    <t>Kelley, Sarah</t>
  </si>
  <si>
    <t>TP</t>
  </si>
  <si>
    <t>Mavrotheris, Ted</t>
  </si>
  <si>
    <t>Russia AC</t>
  </si>
  <si>
    <t>TR</t>
  </si>
  <si>
    <t>Reynolds, Terry</t>
  </si>
  <si>
    <t>LEO</t>
  </si>
  <si>
    <t>Benetti-Longhini</t>
  </si>
  <si>
    <t>Silent 2</t>
  </si>
  <si>
    <t>MarCo</t>
  </si>
  <si>
    <t>Top 9</t>
  </si>
  <si>
    <t>B = 17 valid days</t>
  </si>
  <si>
    <t>I92</t>
  </si>
  <si>
    <t>HP-18</t>
  </si>
  <si>
    <t>P8</t>
  </si>
  <si>
    <t xml:space="preserve">Pate, Skip </t>
  </si>
  <si>
    <t>2D</t>
  </si>
  <si>
    <t>Byrne, Reb</t>
  </si>
  <si>
    <t>LAK-17</t>
  </si>
  <si>
    <t>B = 13 valid days</t>
  </si>
  <si>
    <t>R5</t>
  </si>
  <si>
    <t>Ron Roberts</t>
  </si>
  <si>
    <t>ASW-20C</t>
  </si>
  <si>
    <t>1P</t>
  </si>
  <si>
    <t>Fieldson, Jeff</t>
  </si>
  <si>
    <t xml:space="preserve">GTA 2005 Summary of Results </t>
  </si>
  <si>
    <t>Eglv</t>
  </si>
  <si>
    <t>PinM</t>
  </si>
  <si>
    <t>B = 18 valid days</t>
  </si>
  <si>
    <t>Fox/Larsen</t>
  </si>
  <si>
    <t>Benetti-Longhini, Leo</t>
  </si>
  <si>
    <t>4L</t>
  </si>
  <si>
    <t>McClary, John</t>
  </si>
  <si>
    <t>Std Jtr</t>
  </si>
  <si>
    <t>IZ</t>
  </si>
  <si>
    <t>SK</t>
  </si>
  <si>
    <t>GTA 2002 Summary of Results</t>
  </si>
  <si>
    <t>Foka-4</t>
  </si>
  <si>
    <t>SZ</t>
  </si>
  <si>
    <t>Stern, Bob</t>
  </si>
  <si>
    <t>Goddard/Jaeger</t>
  </si>
  <si>
    <t>TX</t>
  </si>
  <si>
    <t>Poole, Bill</t>
  </si>
  <si>
    <t>HS</t>
  </si>
  <si>
    <t>Std Jantar</t>
  </si>
  <si>
    <t>3K</t>
  </si>
  <si>
    <t>Meason, Charlie</t>
  </si>
  <si>
    <t>NJ</t>
  </si>
  <si>
    <t>Kueven, Brad</t>
  </si>
  <si>
    <t>SZD-51-1</t>
  </si>
  <si>
    <t>ZM</t>
  </si>
  <si>
    <t>Morton, Mark</t>
  </si>
  <si>
    <t>Phoebus</t>
  </si>
  <si>
    <t>FP2</t>
  </si>
  <si>
    <t>Suechting, Conrad</t>
  </si>
  <si>
    <t>S7</t>
  </si>
  <si>
    <t>Hammond, David</t>
  </si>
  <si>
    <t>YP</t>
  </si>
  <si>
    <t>Slifer, John</t>
  </si>
  <si>
    <t>1-26</t>
  </si>
  <si>
    <t>W8</t>
  </si>
  <si>
    <t>Lovinggood, Ray</t>
  </si>
  <si>
    <t>LS-1</t>
  </si>
  <si>
    <t>N2O</t>
  </si>
  <si>
    <t>McKinley, Colin</t>
  </si>
  <si>
    <t>FAA</t>
  </si>
  <si>
    <t>Wilder, Miller</t>
  </si>
  <si>
    <t>Wilson, Ted</t>
  </si>
  <si>
    <t>scored attendance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</si>
</sst>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"/>
    <numFmt numFmtId="165" formatCode="m/d"/>
    <numFmt numFmtId="166" formatCode="_(* #,##0.00_);_(* \(#,##0.00\);_(* \-??_);_(@_)"/>
    <numFmt numFmtId="167" formatCode="_(* #,##0_);_(* \(#,##0\);_(* \-??_);_(@_)"/>
  </numFmts>
  <fonts count="12">
    <font>
      <sz val="10"/>
      <name val="Arial"/>
      <family val="2"/>
    </font>
    <font>
      <sz val="10"/>
      <color indexed="12"/>
      <name val="Arial"/>
      <family val="2"/>
    </font>
    <font>
      <b/>
      <i/>
      <sz val="2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15" applyNumberFormat="1" applyFont="1" applyFill="1" applyBorder="1" applyAlignment="1" applyProtection="1">
      <alignment horizontal="right"/>
      <protection/>
    </xf>
    <xf numFmtId="1" fontId="1" fillId="0" borderId="1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5" fontId="8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" fontId="4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1" fontId="4" fillId="0" borderId="1" xfId="15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Alignment="1">
      <alignment/>
    </xf>
    <xf numFmtId="1" fontId="4" fillId="0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1" fontId="0" fillId="2" borderId="1" xfId="15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1" fontId="0" fillId="0" borderId="1" xfId="15" applyNumberFormat="1" applyFon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8" fillId="2" borderId="1" xfId="0" applyFont="1" applyFill="1" applyBorder="1" applyAlignment="1">
      <alignment horizontal="left"/>
    </xf>
    <xf numFmtId="1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" fontId="4" fillId="2" borderId="1" xfId="15" applyNumberFormat="1" applyFont="1" applyFill="1" applyBorder="1" applyAlignment="1" applyProtection="1">
      <alignment horizontal="right"/>
      <protection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2" borderId="1" xfId="0" applyNumberFormat="1" applyFill="1" applyBorder="1" applyAlignment="1">
      <alignment/>
    </xf>
    <xf numFmtId="1" fontId="0" fillId="2" borderId="1" xfId="15" applyNumberFormat="1" applyFon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15" applyNumberFormat="1" applyFont="1" applyFill="1" applyBorder="1" applyAlignment="1" applyProtection="1">
      <alignment/>
      <protection/>
    </xf>
    <xf numFmtId="1" fontId="4" fillId="2" borderId="0" xfId="0" applyNumberFormat="1" applyFont="1" applyFill="1" applyBorder="1" applyAlignment="1">
      <alignment/>
    </xf>
    <xf numFmtId="167" fontId="0" fillId="2" borderId="0" xfId="0" applyNumberForma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15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0" fillId="0" borderId="0" xfId="15" applyNumberFormat="1" applyFont="1" applyFill="1" applyBorder="1" applyAlignment="1" applyProtection="1">
      <alignment horizontal="right"/>
      <protection/>
    </xf>
    <xf numFmtId="167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167" fontId="0" fillId="0" borderId="0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Zeros="0"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7" sqref="S47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18.140625" style="2" customWidth="1"/>
    <col min="4" max="4" width="9.421875" style="1" customWidth="1"/>
    <col min="5" max="6" width="5.57421875" style="2" customWidth="1"/>
    <col min="7" max="8" width="6.00390625" style="2" customWidth="1"/>
    <col min="9" max="9" width="5.57421875" style="2" customWidth="1"/>
    <col min="10" max="13" width="5.7109375" style="2" customWidth="1"/>
    <col min="14" max="15" width="6.28125" style="2" customWidth="1"/>
    <col min="16" max="16" width="5.7109375" style="2" customWidth="1"/>
    <col min="17" max="17" width="5.57421875" style="2" customWidth="1"/>
    <col min="18" max="19" width="6.28125" style="2" customWidth="1"/>
    <col min="20" max="20" width="6.8515625" style="2" customWidth="1"/>
    <col min="21" max="21" width="6.00390625" style="3" customWidth="1"/>
    <col min="22" max="23" width="6.00390625" style="2" customWidth="1"/>
    <col min="24" max="254" width="4.7109375" style="2" customWidth="1"/>
    <col min="255" max="16384" width="4.7109375" style="0" customWidth="1"/>
  </cols>
  <sheetData>
    <row r="1" ht="24">
      <c r="A1" s="4" t="s">
        <v>0</v>
      </c>
    </row>
    <row r="2" spans="1:2" ht="12.75">
      <c r="A2" s="5"/>
      <c r="B2" s="6"/>
    </row>
    <row r="3" spans="1:23" s="12" customFormat="1" ht="12.75">
      <c r="A3" s="7"/>
      <c r="B3" s="8"/>
      <c r="C3" s="8" t="s">
        <v>1</v>
      </c>
      <c r="D3" s="9"/>
      <c r="E3" s="9" t="s">
        <v>2</v>
      </c>
      <c r="F3" s="9" t="s">
        <v>2</v>
      </c>
      <c r="G3" s="9" t="s">
        <v>3</v>
      </c>
      <c r="H3" s="9" t="s">
        <v>3</v>
      </c>
      <c r="I3" s="9" t="s">
        <v>4</v>
      </c>
      <c r="J3" s="9" t="s">
        <v>5</v>
      </c>
      <c r="K3" s="9" t="s">
        <v>5</v>
      </c>
      <c r="L3" s="9" t="s">
        <v>6</v>
      </c>
      <c r="M3" s="9" t="s">
        <v>6</v>
      </c>
      <c r="N3" s="9" t="s">
        <v>7</v>
      </c>
      <c r="O3" s="9" t="s">
        <v>7</v>
      </c>
      <c r="P3" s="9" t="s">
        <v>6</v>
      </c>
      <c r="Q3" s="9" t="s">
        <v>4</v>
      </c>
      <c r="R3" s="9" t="s">
        <v>8</v>
      </c>
      <c r="S3" s="9" t="s">
        <v>8</v>
      </c>
      <c r="T3" s="10"/>
      <c r="U3" s="11" t="s">
        <v>9</v>
      </c>
      <c r="W3" s="13"/>
    </row>
    <row r="4" spans="1:23" s="16" customFormat="1" ht="12.75">
      <c r="A4" s="14"/>
      <c r="B4" s="14" t="s">
        <v>10</v>
      </c>
      <c r="C4" s="14" t="s">
        <v>11</v>
      </c>
      <c r="D4" s="14" t="s">
        <v>12</v>
      </c>
      <c r="E4" s="15">
        <v>40992</v>
      </c>
      <c r="F4" s="15">
        <v>40993</v>
      </c>
      <c r="G4" s="15">
        <v>41006</v>
      </c>
      <c r="H4" s="15">
        <v>41007</v>
      </c>
      <c r="I4" s="15">
        <v>41028</v>
      </c>
      <c r="J4" s="15">
        <v>41055</v>
      </c>
      <c r="K4" s="15">
        <v>41056</v>
      </c>
      <c r="L4" s="15" t="s">
        <v>13</v>
      </c>
      <c r="M4" s="15" t="s">
        <v>14</v>
      </c>
      <c r="N4" s="15">
        <v>41090</v>
      </c>
      <c r="O4" s="15">
        <v>41091</v>
      </c>
      <c r="P4" s="15">
        <v>41140</v>
      </c>
      <c r="Q4" s="15">
        <v>41153</v>
      </c>
      <c r="R4" s="15">
        <v>41174</v>
      </c>
      <c r="S4" s="15">
        <v>41175</v>
      </c>
      <c r="T4" s="15" t="s">
        <v>15</v>
      </c>
      <c r="U4" s="16" t="s">
        <v>16</v>
      </c>
      <c r="V4" s="16" t="s">
        <v>17</v>
      </c>
      <c r="W4" s="17" t="s">
        <v>18</v>
      </c>
    </row>
    <row r="5" spans="1:23" ht="12.75">
      <c r="A5" s="10">
        <v>1</v>
      </c>
      <c r="B5" s="8" t="s">
        <v>19</v>
      </c>
      <c r="C5" s="18" t="s">
        <v>20</v>
      </c>
      <c r="D5" s="19" t="s">
        <v>21</v>
      </c>
      <c r="E5" s="20"/>
      <c r="F5" s="20"/>
      <c r="G5" s="20">
        <v>892</v>
      </c>
      <c r="H5" s="20">
        <v>989</v>
      </c>
      <c r="I5" s="20">
        <v>945</v>
      </c>
      <c r="J5" s="20">
        <v>820</v>
      </c>
      <c r="K5" s="20">
        <v>1000</v>
      </c>
      <c r="L5" s="20"/>
      <c r="M5" s="20"/>
      <c r="N5" s="20"/>
      <c r="O5" s="20"/>
      <c r="P5" s="20"/>
      <c r="Q5" s="20"/>
      <c r="R5" s="20">
        <v>163</v>
      </c>
      <c r="S5" s="20">
        <v>293</v>
      </c>
      <c r="T5" s="21">
        <f>SUM(E5:K5)+S5</f>
        <v>4939</v>
      </c>
      <c r="U5" s="22">
        <f aca="true" t="shared" si="0" ref="U5:U29">COUNT(E5:S5)</f>
        <v>7</v>
      </c>
      <c r="V5" s="23">
        <f aca="true" t="shared" si="1" ref="V5:V29">AVERAGE(E5:S5)</f>
        <v>728.8571428571429</v>
      </c>
      <c r="W5" s="24">
        <f aca="true" t="shared" si="2" ref="W5:W29">SUM(E5:S5)</f>
        <v>5102</v>
      </c>
    </row>
    <row r="6" spans="1:23" ht="12.75">
      <c r="A6" s="10">
        <v>2</v>
      </c>
      <c r="B6" s="8" t="s">
        <v>22</v>
      </c>
      <c r="C6" s="18" t="s">
        <v>23</v>
      </c>
      <c r="D6" s="19" t="s">
        <v>24</v>
      </c>
      <c r="E6" s="20"/>
      <c r="F6" s="20"/>
      <c r="G6" s="20"/>
      <c r="H6" s="20"/>
      <c r="I6" s="20">
        <v>604</v>
      </c>
      <c r="J6" s="20"/>
      <c r="K6" s="20"/>
      <c r="L6" s="20">
        <v>942</v>
      </c>
      <c r="M6" s="20">
        <v>600</v>
      </c>
      <c r="N6" s="20">
        <v>819</v>
      </c>
      <c r="O6" s="20">
        <v>769</v>
      </c>
      <c r="P6" s="20">
        <v>791</v>
      </c>
      <c r="Q6" s="20"/>
      <c r="R6" s="20"/>
      <c r="S6" s="20"/>
      <c r="T6" s="21">
        <f aca="true" t="shared" si="3" ref="T6:T41">SUM(E6:S6)</f>
        <v>4525</v>
      </c>
      <c r="U6" s="22">
        <f t="shared" si="0"/>
        <v>6</v>
      </c>
      <c r="V6" s="23">
        <f t="shared" si="1"/>
        <v>754.1666666666666</v>
      </c>
      <c r="W6" s="24">
        <f t="shared" si="2"/>
        <v>4525</v>
      </c>
    </row>
    <row r="7" spans="1:23" ht="12.75">
      <c r="A7" s="10">
        <v>3</v>
      </c>
      <c r="B7" s="8" t="s">
        <v>25</v>
      </c>
      <c r="C7" s="18" t="s">
        <v>26</v>
      </c>
      <c r="D7" s="19" t="s">
        <v>27</v>
      </c>
      <c r="E7" s="20"/>
      <c r="F7" s="20">
        <v>786</v>
      </c>
      <c r="G7" s="20">
        <v>987</v>
      </c>
      <c r="H7" s="20">
        <v>941</v>
      </c>
      <c r="I7" s="20"/>
      <c r="J7" s="20"/>
      <c r="K7" s="20"/>
      <c r="L7" s="20"/>
      <c r="M7" s="20"/>
      <c r="N7" s="20"/>
      <c r="O7" s="20"/>
      <c r="P7" s="20"/>
      <c r="Q7" s="20"/>
      <c r="R7" s="20">
        <v>204</v>
      </c>
      <c r="S7" s="20">
        <v>994</v>
      </c>
      <c r="T7" s="21">
        <f t="shared" si="3"/>
        <v>3912</v>
      </c>
      <c r="U7" s="22">
        <f t="shared" si="0"/>
        <v>5</v>
      </c>
      <c r="V7" s="23">
        <f t="shared" si="1"/>
        <v>782.4</v>
      </c>
      <c r="W7" s="24">
        <f t="shared" si="2"/>
        <v>3912</v>
      </c>
    </row>
    <row r="8" spans="1:23" ht="12.75">
      <c r="A8" s="10">
        <v>4</v>
      </c>
      <c r="B8" s="8" t="s">
        <v>28</v>
      </c>
      <c r="C8" s="18" t="s">
        <v>29</v>
      </c>
      <c r="D8" s="19" t="s">
        <v>30</v>
      </c>
      <c r="E8" s="20"/>
      <c r="F8" s="20"/>
      <c r="G8" s="20">
        <v>1000</v>
      </c>
      <c r="H8" s="20"/>
      <c r="I8" s="20">
        <v>930</v>
      </c>
      <c r="J8" s="20">
        <v>857</v>
      </c>
      <c r="K8" s="20"/>
      <c r="L8" s="20"/>
      <c r="M8" s="20"/>
      <c r="N8" s="20"/>
      <c r="O8" s="20"/>
      <c r="P8" s="20"/>
      <c r="Q8" s="20">
        <v>1000</v>
      </c>
      <c r="R8" s="20"/>
      <c r="S8" s="20"/>
      <c r="T8" s="21">
        <f t="shared" si="3"/>
        <v>3787</v>
      </c>
      <c r="U8" s="22">
        <f t="shared" si="0"/>
        <v>4</v>
      </c>
      <c r="V8" s="23">
        <f t="shared" si="1"/>
        <v>946.75</v>
      </c>
      <c r="W8" s="24">
        <f t="shared" si="2"/>
        <v>3787</v>
      </c>
    </row>
    <row r="9" spans="1:23" ht="12.75">
      <c r="A9" s="10">
        <v>5</v>
      </c>
      <c r="B9" s="8" t="s">
        <v>31</v>
      </c>
      <c r="C9" s="18" t="s">
        <v>32</v>
      </c>
      <c r="D9" s="19" t="s">
        <v>21</v>
      </c>
      <c r="E9" s="20">
        <v>992</v>
      </c>
      <c r="F9" s="20">
        <v>828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563</v>
      </c>
      <c r="S9" s="20">
        <v>1000</v>
      </c>
      <c r="T9" s="21">
        <f t="shared" si="3"/>
        <v>3383</v>
      </c>
      <c r="U9" s="22">
        <f t="shared" si="0"/>
        <v>4</v>
      </c>
      <c r="V9" s="23">
        <f t="shared" si="1"/>
        <v>845.75</v>
      </c>
      <c r="W9" s="24">
        <f t="shared" si="2"/>
        <v>3383</v>
      </c>
    </row>
    <row r="10" spans="1:23" ht="12.75">
      <c r="A10" s="10">
        <v>6</v>
      </c>
      <c r="B10" s="8" t="s">
        <v>33</v>
      </c>
      <c r="C10" s="18" t="s">
        <v>34</v>
      </c>
      <c r="D10" s="19" t="s">
        <v>30</v>
      </c>
      <c r="E10" s="20"/>
      <c r="F10" s="20"/>
      <c r="G10" s="20"/>
      <c r="H10" s="20"/>
      <c r="I10" s="20">
        <v>1000</v>
      </c>
      <c r="J10" s="20">
        <v>994</v>
      </c>
      <c r="K10" s="20"/>
      <c r="L10" s="20"/>
      <c r="M10" s="20"/>
      <c r="N10" s="20"/>
      <c r="O10" s="20"/>
      <c r="P10" s="20">
        <v>1000</v>
      </c>
      <c r="Q10" s="20"/>
      <c r="R10" s="20"/>
      <c r="S10" s="20"/>
      <c r="T10" s="21">
        <f t="shared" si="3"/>
        <v>2994</v>
      </c>
      <c r="U10" s="22">
        <f t="shared" si="0"/>
        <v>3</v>
      </c>
      <c r="V10" s="23">
        <f t="shared" si="1"/>
        <v>998</v>
      </c>
      <c r="W10" s="24">
        <f t="shared" si="2"/>
        <v>2994</v>
      </c>
    </row>
    <row r="11" spans="1:23" ht="12.75">
      <c r="A11" s="10">
        <v>7</v>
      </c>
      <c r="B11" s="8" t="s">
        <v>35</v>
      </c>
      <c r="C11" s="18" t="s">
        <v>36</v>
      </c>
      <c r="D11" s="19" t="s">
        <v>30</v>
      </c>
      <c r="E11" s="20"/>
      <c r="F11" s="20"/>
      <c r="G11" s="20"/>
      <c r="H11" s="20"/>
      <c r="I11" s="20"/>
      <c r="J11" s="20"/>
      <c r="K11" s="20"/>
      <c r="L11" s="20">
        <v>1000</v>
      </c>
      <c r="M11" s="20"/>
      <c r="N11" s="20">
        <v>913</v>
      </c>
      <c r="O11" s="20">
        <v>997</v>
      </c>
      <c r="P11" s="20"/>
      <c r="Q11" s="20"/>
      <c r="R11" s="20"/>
      <c r="S11" s="20"/>
      <c r="T11" s="21">
        <f t="shared" si="3"/>
        <v>2910</v>
      </c>
      <c r="U11" s="22">
        <f t="shared" si="0"/>
        <v>3</v>
      </c>
      <c r="V11" s="23">
        <f t="shared" si="1"/>
        <v>970</v>
      </c>
      <c r="W11" s="24">
        <f t="shared" si="2"/>
        <v>2910</v>
      </c>
    </row>
    <row r="12" spans="1:23" ht="12.75">
      <c r="A12" s="10">
        <v>8</v>
      </c>
      <c r="B12" s="8" t="s">
        <v>37</v>
      </c>
      <c r="C12" s="18" t="s">
        <v>38</v>
      </c>
      <c r="D12" s="19" t="s">
        <v>39</v>
      </c>
      <c r="E12" s="20"/>
      <c r="F12" s="20"/>
      <c r="G12" s="20">
        <v>863</v>
      </c>
      <c r="H12" s="20">
        <v>1000</v>
      </c>
      <c r="I12" s="20">
        <v>913</v>
      </c>
      <c r="J12" s="20"/>
      <c r="K12" s="20">
        <v>108</v>
      </c>
      <c r="L12" s="20"/>
      <c r="M12" s="20"/>
      <c r="N12" s="20"/>
      <c r="O12" s="20"/>
      <c r="P12" s="20"/>
      <c r="Q12" s="20"/>
      <c r="R12" s="20"/>
      <c r="S12" s="20"/>
      <c r="T12" s="21">
        <f t="shared" si="3"/>
        <v>2884</v>
      </c>
      <c r="U12" s="22">
        <f t="shared" si="0"/>
        <v>4</v>
      </c>
      <c r="V12" s="23">
        <f t="shared" si="1"/>
        <v>721</v>
      </c>
      <c r="W12" s="24">
        <f t="shared" si="2"/>
        <v>2884</v>
      </c>
    </row>
    <row r="13" spans="1:23" ht="12.75">
      <c r="A13" s="10">
        <v>9</v>
      </c>
      <c r="B13" s="8" t="s">
        <v>40</v>
      </c>
      <c r="C13" s="18" t="s">
        <v>41</v>
      </c>
      <c r="D13" s="19" t="s">
        <v>39</v>
      </c>
      <c r="E13" s="20"/>
      <c r="F13" s="20"/>
      <c r="G13" s="20">
        <v>998</v>
      </c>
      <c r="H13" s="20">
        <v>914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>
        <v>808</v>
      </c>
      <c r="T13" s="21">
        <f t="shared" si="3"/>
        <v>2720</v>
      </c>
      <c r="U13" s="22">
        <f t="shared" si="0"/>
        <v>3</v>
      </c>
      <c r="V13" s="23">
        <f t="shared" si="1"/>
        <v>906.6666666666666</v>
      </c>
      <c r="W13" s="24">
        <f t="shared" si="2"/>
        <v>2720</v>
      </c>
    </row>
    <row r="14" spans="1:23" ht="12.75">
      <c r="A14" s="10">
        <v>10</v>
      </c>
      <c r="B14" s="8" t="s">
        <v>42</v>
      </c>
      <c r="C14" s="18" t="s">
        <v>43</v>
      </c>
      <c r="D14" s="19" t="s">
        <v>44</v>
      </c>
      <c r="E14" s="20"/>
      <c r="F14" s="20">
        <v>235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>
        <v>1000</v>
      </c>
      <c r="S14" s="20">
        <v>953</v>
      </c>
      <c r="T14" s="21">
        <f t="shared" si="3"/>
        <v>2188</v>
      </c>
      <c r="U14" s="22">
        <f t="shared" si="0"/>
        <v>3</v>
      </c>
      <c r="V14" s="23">
        <f t="shared" si="1"/>
        <v>729.3333333333334</v>
      </c>
      <c r="W14" s="24">
        <f t="shared" si="2"/>
        <v>2188</v>
      </c>
    </row>
    <row r="15" spans="1:23" ht="12.75">
      <c r="A15" s="10">
        <v>11</v>
      </c>
      <c r="B15" s="8" t="s">
        <v>45</v>
      </c>
      <c r="C15" s="18" t="s">
        <v>46</v>
      </c>
      <c r="D15" s="19" t="s">
        <v>21</v>
      </c>
      <c r="E15" s="20">
        <v>1000</v>
      </c>
      <c r="F15" s="20">
        <v>852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>
        <f t="shared" si="3"/>
        <v>1852</v>
      </c>
      <c r="U15" s="22">
        <f t="shared" si="0"/>
        <v>2</v>
      </c>
      <c r="V15" s="23">
        <f t="shared" si="1"/>
        <v>926</v>
      </c>
      <c r="W15" s="24">
        <f t="shared" si="2"/>
        <v>1852</v>
      </c>
    </row>
    <row r="16" spans="1:23" ht="12.75">
      <c r="A16" s="10">
        <v>12</v>
      </c>
      <c r="B16" s="8" t="s">
        <v>47</v>
      </c>
      <c r="C16" s="18" t="s">
        <v>48</v>
      </c>
      <c r="D16" s="19" t="s">
        <v>49</v>
      </c>
      <c r="E16" s="20">
        <v>759</v>
      </c>
      <c r="F16" s="20">
        <v>1000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>
        <f t="shared" si="3"/>
        <v>1759</v>
      </c>
      <c r="U16" s="22">
        <f t="shared" si="0"/>
        <v>2</v>
      </c>
      <c r="V16" s="23">
        <f t="shared" si="1"/>
        <v>879.5</v>
      </c>
      <c r="W16" s="24">
        <f t="shared" si="2"/>
        <v>1759</v>
      </c>
    </row>
    <row r="17" spans="1:23" ht="12.75">
      <c r="A17" s="10">
        <v>13</v>
      </c>
      <c r="B17" s="8" t="s">
        <v>50</v>
      </c>
      <c r="C17" s="18" t="s">
        <v>51</v>
      </c>
      <c r="D17" s="19" t="s">
        <v>52</v>
      </c>
      <c r="E17" s="20">
        <v>913</v>
      </c>
      <c r="F17" s="20">
        <v>689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>
        <f t="shared" si="3"/>
        <v>1602</v>
      </c>
      <c r="U17" s="22">
        <f t="shared" si="0"/>
        <v>2</v>
      </c>
      <c r="V17" s="23">
        <f t="shared" si="1"/>
        <v>801</v>
      </c>
      <c r="W17" s="24">
        <f t="shared" si="2"/>
        <v>1602</v>
      </c>
    </row>
    <row r="18" spans="1:23" ht="12.75">
      <c r="A18" s="10">
        <v>14</v>
      </c>
      <c r="B18" s="8" t="s">
        <v>53</v>
      </c>
      <c r="C18" s="18" t="s">
        <v>54</v>
      </c>
      <c r="D18" s="19" t="s">
        <v>55</v>
      </c>
      <c r="E18" s="20"/>
      <c r="F18" s="20"/>
      <c r="G18" s="20">
        <v>822</v>
      </c>
      <c r="H18" s="20">
        <v>775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>
        <f t="shared" si="3"/>
        <v>1597</v>
      </c>
      <c r="U18" s="22">
        <f t="shared" si="0"/>
        <v>2</v>
      </c>
      <c r="V18" s="23">
        <f t="shared" si="1"/>
        <v>798.5</v>
      </c>
      <c r="W18" s="24">
        <f t="shared" si="2"/>
        <v>1597</v>
      </c>
    </row>
    <row r="19" spans="1:23" ht="12.75">
      <c r="A19" s="10">
        <v>15</v>
      </c>
      <c r="B19" s="8" t="s">
        <v>56</v>
      </c>
      <c r="C19" s="18" t="s">
        <v>57</v>
      </c>
      <c r="D19" s="19" t="s">
        <v>58</v>
      </c>
      <c r="E19" s="20"/>
      <c r="F19" s="20"/>
      <c r="G19" s="20"/>
      <c r="H19" s="20"/>
      <c r="I19" s="20"/>
      <c r="J19" s="20">
        <v>444</v>
      </c>
      <c r="K19" s="20"/>
      <c r="L19" s="20"/>
      <c r="M19" s="20"/>
      <c r="N19" s="20"/>
      <c r="O19" s="20"/>
      <c r="P19" s="20"/>
      <c r="Q19" s="20"/>
      <c r="R19" s="20">
        <v>142</v>
      </c>
      <c r="S19" s="20">
        <v>937</v>
      </c>
      <c r="T19" s="21">
        <f t="shared" si="3"/>
        <v>1523</v>
      </c>
      <c r="U19" s="22">
        <f t="shared" si="0"/>
        <v>3</v>
      </c>
      <c r="V19" s="23">
        <f t="shared" si="1"/>
        <v>507.6666666666667</v>
      </c>
      <c r="W19" s="24">
        <f t="shared" si="2"/>
        <v>1523</v>
      </c>
    </row>
    <row r="20" spans="1:23" ht="12.75">
      <c r="A20" s="10">
        <v>16</v>
      </c>
      <c r="B20" s="8" t="s">
        <v>59</v>
      </c>
      <c r="C20" s="18" t="s">
        <v>60</v>
      </c>
      <c r="D20" s="19" t="s">
        <v>30</v>
      </c>
      <c r="E20" s="20"/>
      <c r="F20" s="20"/>
      <c r="G20" s="20"/>
      <c r="H20" s="20"/>
      <c r="I20" s="20"/>
      <c r="J20" s="20"/>
      <c r="K20" s="20"/>
      <c r="L20" s="20"/>
      <c r="M20" s="20"/>
      <c r="N20" s="20">
        <v>1000</v>
      </c>
      <c r="O20" s="20"/>
      <c r="P20" s="20"/>
      <c r="Q20" s="20">
        <f>128/850*1000</f>
        <v>150.58823529411762</v>
      </c>
      <c r="R20" s="20"/>
      <c r="S20" s="20"/>
      <c r="T20" s="21">
        <f t="shared" si="3"/>
        <v>1150.5882352941176</v>
      </c>
      <c r="U20" s="22">
        <f t="shared" si="0"/>
        <v>2</v>
      </c>
      <c r="V20" s="23">
        <f t="shared" si="1"/>
        <v>575.2941176470588</v>
      </c>
      <c r="W20" s="24">
        <f t="shared" si="2"/>
        <v>1150.5882352941176</v>
      </c>
    </row>
    <row r="21" spans="1:23" ht="12.75">
      <c r="A21" s="10">
        <v>17</v>
      </c>
      <c r="B21" s="8" t="s">
        <v>61</v>
      </c>
      <c r="C21" s="18" t="s">
        <v>62</v>
      </c>
      <c r="D21" s="19" t="s">
        <v>55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1000</v>
      </c>
      <c r="P21" s="20"/>
      <c r="Q21" s="20"/>
      <c r="R21" s="20"/>
      <c r="S21" s="20"/>
      <c r="T21" s="21">
        <f t="shared" si="3"/>
        <v>1000</v>
      </c>
      <c r="U21" s="22">
        <f t="shared" si="0"/>
        <v>1</v>
      </c>
      <c r="V21" s="23">
        <f t="shared" si="1"/>
        <v>1000</v>
      </c>
      <c r="W21" s="24">
        <f t="shared" si="2"/>
        <v>1000</v>
      </c>
    </row>
    <row r="22" spans="1:23" ht="12.75">
      <c r="A22" s="10">
        <v>18</v>
      </c>
      <c r="B22" s="8">
        <v>92</v>
      </c>
      <c r="C22" s="18" t="s">
        <v>63</v>
      </c>
      <c r="D22" s="19" t="s">
        <v>64</v>
      </c>
      <c r="E22" s="20"/>
      <c r="F22" s="20"/>
      <c r="G22" s="20"/>
      <c r="H22" s="20"/>
      <c r="I22" s="20">
        <v>940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>
        <f t="shared" si="3"/>
        <v>940</v>
      </c>
      <c r="U22" s="22">
        <f t="shared" si="0"/>
        <v>1</v>
      </c>
      <c r="V22" s="23">
        <f t="shared" si="1"/>
        <v>940</v>
      </c>
      <c r="W22" s="24">
        <f t="shared" si="2"/>
        <v>940</v>
      </c>
    </row>
    <row r="23" spans="1:23" ht="12.75">
      <c r="A23" s="10">
        <v>19</v>
      </c>
      <c r="B23" s="8" t="s">
        <v>65</v>
      </c>
      <c r="C23" s="18" t="s">
        <v>66</v>
      </c>
      <c r="D23" s="19" t="s">
        <v>44</v>
      </c>
      <c r="E23" s="20"/>
      <c r="F23" s="20"/>
      <c r="G23" s="20">
        <v>911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>
        <f t="shared" si="3"/>
        <v>911</v>
      </c>
      <c r="U23" s="22">
        <f t="shared" si="0"/>
        <v>1</v>
      </c>
      <c r="V23" s="23">
        <f t="shared" si="1"/>
        <v>911</v>
      </c>
      <c r="W23" s="24">
        <f t="shared" si="2"/>
        <v>911</v>
      </c>
    </row>
    <row r="24" spans="1:23" ht="12.75">
      <c r="A24" s="10">
        <v>20</v>
      </c>
      <c r="B24" s="8" t="s">
        <v>67</v>
      </c>
      <c r="C24" s="18" t="s">
        <v>68</v>
      </c>
      <c r="D24" s="19" t="s">
        <v>69</v>
      </c>
      <c r="E24" s="20"/>
      <c r="F24" s="20"/>
      <c r="G24" s="20"/>
      <c r="H24" s="20"/>
      <c r="I24" s="20">
        <v>889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>
        <f t="shared" si="3"/>
        <v>889</v>
      </c>
      <c r="U24" s="22">
        <f t="shared" si="0"/>
        <v>1</v>
      </c>
      <c r="V24" s="23">
        <f t="shared" si="1"/>
        <v>889</v>
      </c>
      <c r="W24" s="24">
        <f t="shared" si="2"/>
        <v>889</v>
      </c>
    </row>
    <row r="25" spans="1:23" ht="12.75">
      <c r="A25" s="10">
        <v>21</v>
      </c>
      <c r="B25" s="25" t="s">
        <v>70</v>
      </c>
      <c r="C25" s="18" t="s">
        <v>71</v>
      </c>
      <c r="D25" s="19" t="s">
        <v>30</v>
      </c>
      <c r="E25" s="20"/>
      <c r="F25" s="20"/>
      <c r="G25" s="20"/>
      <c r="H25" s="20"/>
      <c r="I25" s="20">
        <v>847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>
        <f t="shared" si="3"/>
        <v>847</v>
      </c>
      <c r="U25" s="22">
        <f t="shared" si="0"/>
        <v>1</v>
      </c>
      <c r="V25" s="23">
        <f t="shared" si="1"/>
        <v>847</v>
      </c>
      <c r="W25" s="24">
        <f t="shared" si="2"/>
        <v>847</v>
      </c>
    </row>
    <row r="26" spans="1:23" ht="12.75">
      <c r="A26" s="10">
        <v>22</v>
      </c>
      <c r="B26" s="8" t="s">
        <v>72</v>
      </c>
      <c r="C26" s="18" t="s">
        <v>73</v>
      </c>
      <c r="D26" s="19" t="s">
        <v>55</v>
      </c>
      <c r="E26" s="20"/>
      <c r="F26" s="20"/>
      <c r="G26" s="20"/>
      <c r="H26" s="20"/>
      <c r="I26" s="20">
        <v>846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>
        <f t="shared" si="3"/>
        <v>846</v>
      </c>
      <c r="U26" s="22">
        <f t="shared" si="0"/>
        <v>1</v>
      </c>
      <c r="V26" s="23">
        <f t="shared" si="1"/>
        <v>846</v>
      </c>
      <c r="W26" s="24">
        <f t="shared" si="2"/>
        <v>846</v>
      </c>
    </row>
    <row r="27" spans="1:23" ht="12.75">
      <c r="A27" s="10">
        <v>23</v>
      </c>
      <c r="B27" s="8" t="s">
        <v>74</v>
      </c>
      <c r="C27" s="18" t="s">
        <v>75</v>
      </c>
      <c r="D27" s="19" t="s">
        <v>74</v>
      </c>
      <c r="E27" s="20"/>
      <c r="F27" s="20"/>
      <c r="G27" s="20"/>
      <c r="H27" s="20">
        <v>844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>
        <f t="shared" si="3"/>
        <v>844</v>
      </c>
      <c r="U27" s="22">
        <f t="shared" si="0"/>
        <v>1</v>
      </c>
      <c r="V27" s="23">
        <f t="shared" si="1"/>
        <v>844</v>
      </c>
      <c r="W27" s="24">
        <f t="shared" si="2"/>
        <v>844</v>
      </c>
    </row>
    <row r="28" spans="1:23" ht="12.75">
      <c r="A28" s="10">
        <v>24</v>
      </c>
      <c r="B28" s="25" t="s">
        <v>76</v>
      </c>
      <c r="C28" s="18" t="s">
        <v>77</v>
      </c>
      <c r="D28" s="19" t="s">
        <v>30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>
        <f>714/850*1000</f>
        <v>840</v>
      </c>
      <c r="R28" s="20"/>
      <c r="S28" s="20"/>
      <c r="T28" s="21">
        <f t="shared" si="3"/>
        <v>840</v>
      </c>
      <c r="U28" s="22">
        <f t="shared" si="0"/>
        <v>1</v>
      </c>
      <c r="V28" s="23">
        <f t="shared" si="1"/>
        <v>840</v>
      </c>
      <c r="W28" s="24">
        <f t="shared" si="2"/>
        <v>840</v>
      </c>
    </row>
    <row r="29" spans="1:23" ht="12.75">
      <c r="A29" s="10">
        <v>26</v>
      </c>
      <c r="B29" s="8" t="s">
        <v>78</v>
      </c>
      <c r="C29" s="18" t="s">
        <v>79</v>
      </c>
      <c r="D29" s="19" t="s">
        <v>30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816</v>
      </c>
      <c r="Q29" s="20"/>
      <c r="R29" s="20"/>
      <c r="S29" s="20"/>
      <c r="T29" s="21">
        <f t="shared" si="3"/>
        <v>816</v>
      </c>
      <c r="U29" s="22">
        <f t="shared" si="0"/>
        <v>1</v>
      </c>
      <c r="V29" s="23">
        <f t="shared" si="1"/>
        <v>816</v>
      </c>
      <c r="W29" s="24">
        <f t="shared" si="2"/>
        <v>816</v>
      </c>
    </row>
    <row r="30" spans="1:23" ht="12.75">
      <c r="A30" s="10">
        <v>25</v>
      </c>
      <c r="B30" s="25" t="s">
        <v>121</v>
      </c>
      <c r="C30" s="95" t="s">
        <v>320</v>
      </c>
      <c r="D30" s="96" t="s">
        <v>52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v>636</v>
      </c>
      <c r="P30" s="20"/>
      <c r="Q30" s="20"/>
      <c r="R30" s="20"/>
      <c r="S30" s="20"/>
      <c r="T30" s="21">
        <f>SUM(E30:S30)</f>
        <v>636</v>
      </c>
      <c r="U30" s="22">
        <f>COUNT(E30:S30)</f>
        <v>1</v>
      </c>
      <c r="V30" s="23">
        <f>AVERAGE(E30:S30)</f>
        <v>636</v>
      </c>
      <c r="W30" s="24">
        <f>SUM(E30:S30)</f>
        <v>636</v>
      </c>
    </row>
    <row r="31" spans="2:21" ht="12.75">
      <c r="B31" s="26"/>
      <c r="C31" s="27"/>
      <c r="D31" s="2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4">
        <f t="shared" si="3"/>
        <v>0</v>
      </c>
      <c r="U31" s="29"/>
    </row>
    <row r="32" spans="1:23" s="12" customFormat="1" ht="12.75">
      <c r="A32" s="7"/>
      <c r="B32" s="8"/>
      <c r="C32" s="8" t="s">
        <v>80</v>
      </c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4">
        <f t="shared" si="3"/>
        <v>0</v>
      </c>
      <c r="U32" s="11" t="s">
        <v>81</v>
      </c>
      <c r="W32" s="13"/>
    </row>
    <row r="33" spans="1:23" s="12" customFormat="1" ht="12.75">
      <c r="A33" s="14"/>
      <c r="B33" s="14" t="s">
        <v>10</v>
      </c>
      <c r="C33" s="14" t="s">
        <v>11</v>
      </c>
      <c r="D33" s="14" t="s">
        <v>12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1">
        <f t="shared" si="3"/>
        <v>0</v>
      </c>
      <c r="U33" s="16" t="s">
        <v>16</v>
      </c>
      <c r="V33" s="16" t="s">
        <v>17</v>
      </c>
      <c r="W33" s="17" t="s">
        <v>18</v>
      </c>
    </row>
    <row r="34" spans="1:23" ht="12.75">
      <c r="A34" s="10">
        <v>1</v>
      </c>
      <c r="B34" s="8" t="s">
        <v>82</v>
      </c>
      <c r="C34" s="18" t="s">
        <v>83</v>
      </c>
      <c r="D34" s="19" t="s">
        <v>52</v>
      </c>
      <c r="E34" s="20"/>
      <c r="F34" s="20"/>
      <c r="G34" s="20">
        <v>1000</v>
      </c>
      <c r="H34" s="20">
        <v>1000</v>
      </c>
      <c r="I34" s="20"/>
      <c r="J34" s="20">
        <v>663</v>
      </c>
      <c r="K34" s="20">
        <v>1000</v>
      </c>
      <c r="L34" s="20"/>
      <c r="M34" s="20"/>
      <c r="N34" s="20"/>
      <c r="O34" s="20"/>
      <c r="P34" s="20"/>
      <c r="Q34" s="20"/>
      <c r="R34" s="20">
        <v>1000</v>
      </c>
      <c r="S34" s="20">
        <v>1000</v>
      </c>
      <c r="T34" s="21">
        <f t="shared" si="3"/>
        <v>5663</v>
      </c>
      <c r="U34" s="22">
        <f aca="true" t="shared" si="4" ref="U34:U41">COUNT(E34:S34)</f>
        <v>6</v>
      </c>
      <c r="V34" s="23">
        <f aca="true" t="shared" si="5" ref="V34:V41">AVERAGE(E34:S34)</f>
        <v>943.8333333333334</v>
      </c>
      <c r="W34" s="24">
        <f aca="true" t="shared" si="6" ref="W34:W41">SUM(E34:S34)</f>
        <v>5663</v>
      </c>
    </row>
    <row r="35" spans="1:23" ht="12.75">
      <c r="A35" s="10">
        <v>2</v>
      </c>
      <c r="B35" s="8" t="s">
        <v>84</v>
      </c>
      <c r="C35" s="18" t="s">
        <v>85</v>
      </c>
      <c r="D35" s="19" t="s">
        <v>44</v>
      </c>
      <c r="E35" s="20"/>
      <c r="F35" s="20">
        <v>609</v>
      </c>
      <c r="G35" s="20"/>
      <c r="H35" s="20"/>
      <c r="I35" s="20">
        <v>1000</v>
      </c>
      <c r="J35" s="20">
        <v>822</v>
      </c>
      <c r="K35" s="20">
        <v>861</v>
      </c>
      <c r="L35" s="20"/>
      <c r="M35" s="20"/>
      <c r="N35" s="20"/>
      <c r="O35" s="20"/>
      <c r="P35" s="20"/>
      <c r="Q35" s="20"/>
      <c r="R35" s="20"/>
      <c r="S35" s="20"/>
      <c r="T35" s="21">
        <f t="shared" si="3"/>
        <v>3292</v>
      </c>
      <c r="U35" s="22">
        <f t="shared" si="4"/>
        <v>4</v>
      </c>
      <c r="V35" s="23">
        <f t="shared" si="5"/>
        <v>823</v>
      </c>
      <c r="W35" s="24">
        <f t="shared" si="6"/>
        <v>3292</v>
      </c>
    </row>
    <row r="36" spans="1:23" ht="12.75">
      <c r="A36" s="10">
        <v>3</v>
      </c>
      <c r="B36" s="8" t="s">
        <v>86</v>
      </c>
      <c r="C36" s="18" t="s">
        <v>87</v>
      </c>
      <c r="D36" s="19" t="s">
        <v>21</v>
      </c>
      <c r="E36" s="20">
        <v>505</v>
      </c>
      <c r="F36" s="20">
        <v>215</v>
      </c>
      <c r="G36" s="20"/>
      <c r="H36" s="20"/>
      <c r="I36" s="20"/>
      <c r="J36" s="20">
        <v>630</v>
      </c>
      <c r="K36" s="20"/>
      <c r="L36" s="20"/>
      <c r="M36" s="20"/>
      <c r="N36" s="20"/>
      <c r="O36" s="20"/>
      <c r="P36" s="20"/>
      <c r="Q36" s="20"/>
      <c r="R36" s="20">
        <v>245</v>
      </c>
      <c r="S36" s="20">
        <v>497</v>
      </c>
      <c r="T36" s="21">
        <f t="shared" si="3"/>
        <v>2092</v>
      </c>
      <c r="U36" s="22">
        <f t="shared" si="4"/>
        <v>5</v>
      </c>
      <c r="V36" s="23">
        <f t="shared" si="5"/>
        <v>418.4</v>
      </c>
      <c r="W36" s="24">
        <f t="shared" si="6"/>
        <v>2092</v>
      </c>
    </row>
    <row r="37" spans="1:23" ht="12.75">
      <c r="A37" s="10">
        <v>4</v>
      </c>
      <c r="B37" s="8" t="s">
        <v>88</v>
      </c>
      <c r="C37" s="18" t="s">
        <v>89</v>
      </c>
      <c r="D37" s="19" t="s">
        <v>44</v>
      </c>
      <c r="E37" s="20">
        <v>222</v>
      </c>
      <c r="F37" s="20"/>
      <c r="G37" s="20"/>
      <c r="H37" s="20"/>
      <c r="I37" s="20"/>
      <c r="J37" s="20">
        <v>1000</v>
      </c>
      <c r="K37" s="20"/>
      <c r="L37" s="20"/>
      <c r="M37" s="20"/>
      <c r="N37" s="20"/>
      <c r="O37" s="20"/>
      <c r="P37" s="20"/>
      <c r="Q37" s="20"/>
      <c r="R37" s="20">
        <v>798</v>
      </c>
      <c r="S37" s="20"/>
      <c r="T37" s="21">
        <f t="shared" si="3"/>
        <v>2020</v>
      </c>
      <c r="U37" s="22">
        <f t="shared" si="4"/>
        <v>3</v>
      </c>
      <c r="V37" s="23">
        <f t="shared" si="5"/>
        <v>673.3333333333334</v>
      </c>
      <c r="W37" s="24">
        <f t="shared" si="6"/>
        <v>2020</v>
      </c>
    </row>
    <row r="38" spans="1:23" ht="12.75">
      <c r="A38" s="10">
        <v>5</v>
      </c>
      <c r="B38" s="8" t="s">
        <v>90</v>
      </c>
      <c r="C38" s="18" t="s">
        <v>91</v>
      </c>
      <c r="D38" s="19" t="s">
        <v>92</v>
      </c>
      <c r="E38" s="20"/>
      <c r="F38" s="20"/>
      <c r="G38" s="20"/>
      <c r="H38" s="20"/>
      <c r="I38" s="20">
        <v>964</v>
      </c>
      <c r="J38" s="20"/>
      <c r="K38" s="20"/>
      <c r="L38" s="20"/>
      <c r="M38" s="20"/>
      <c r="N38" s="20"/>
      <c r="O38" s="20"/>
      <c r="P38" s="20"/>
      <c r="Q38" s="20">
        <v>119</v>
      </c>
      <c r="R38" s="20"/>
      <c r="S38" s="20"/>
      <c r="T38" s="21">
        <f t="shared" si="3"/>
        <v>1083</v>
      </c>
      <c r="U38" s="22">
        <f t="shared" si="4"/>
        <v>2</v>
      </c>
      <c r="V38" s="23">
        <f t="shared" si="5"/>
        <v>541.5</v>
      </c>
      <c r="W38" s="24">
        <f t="shared" si="6"/>
        <v>1083</v>
      </c>
    </row>
    <row r="39" spans="1:23" ht="12.75">
      <c r="A39" s="10">
        <v>6</v>
      </c>
      <c r="B39" s="8" t="s">
        <v>93</v>
      </c>
      <c r="C39" s="18" t="s">
        <v>94</v>
      </c>
      <c r="D39" s="19" t="s">
        <v>52</v>
      </c>
      <c r="E39" s="20"/>
      <c r="F39" s="20">
        <v>1000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>
        <f t="shared" si="3"/>
        <v>1000</v>
      </c>
      <c r="U39" s="22">
        <f t="shared" si="4"/>
        <v>1</v>
      </c>
      <c r="V39" s="23">
        <f t="shared" si="5"/>
        <v>1000</v>
      </c>
      <c r="W39" s="24">
        <f t="shared" si="6"/>
        <v>1000</v>
      </c>
    </row>
    <row r="40" spans="1:23" ht="12.75">
      <c r="A40" s="10">
        <v>7</v>
      </c>
      <c r="B40" s="8" t="s">
        <v>95</v>
      </c>
      <c r="C40" s="18" t="s">
        <v>96</v>
      </c>
      <c r="D40" s="19" t="s">
        <v>95</v>
      </c>
      <c r="E40" s="20"/>
      <c r="F40" s="20"/>
      <c r="G40" s="20"/>
      <c r="H40" s="20"/>
      <c r="I40" s="20"/>
      <c r="J40" s="20"/>
      <c r="K40" s="20"/>
      <c r="L40" s="20"/>
      <c r="M40" s="20">
        <v>1000</v>
      </c>
      <c r="N40" s="20"/>
      <c r="O40" s="20"/>
      <c r="P40" s="20"/>
      <c r="Q40" s="20"/>
      <c r="R40" s="20"/>
      <c r="S40" s="20"/>
      <c r="T40" s="21">
        <f t="shared" si="3"/>
        <v>1000</v>
      </c>
      <c r="U40" s="22">
        <f t="shared" si="4"/>
        <v>1</v>
      </c>
      <c r="V40" s="23">
        <f t="shared" si="5"/>
        <v>1000</v>
      </c>
      <c r="W40" s="24">
        <f t="shared" si="6"/>
        <v>1000</v>
      </c>
    </row>
    <row r="41" spans="1:23" ht="12.75">
      <c r="A41" s="10">
        <v>8</v>
      </c>
      <c r="B41" s="8">
        <v>49</v>
      </c>
      <c r="C41" s="18" t="s">
        <v>97</v>
      </c>
      <c r="D41" s="19" t="s">
        <v>98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v>312</v>
      </c>
      <c r="S41" s="20"/>
      <c r="T41" s="21">
        <f t="shared" si="3"/>
        <v>312</v>
      </c>
      <c r="U41" s="22">
        <f t="shared" si="4"/>
        <v>1</v>
      </c>
      <c r="V41" s="23">
        <f t="shared" si="5"/>
        <v>312</v>
      </c>
      <c r="W41" s="24">
        <f t="shared" si="6"/>
        <v>312</v>
      </c>
    </row>
    <row r="43" spans="3:19" ht="12.75">
      <c r="C43" s="77" t="s">
        <v>321</v>
      </c>
      <c r="E43" s="97">
        <f>COUNT(E5:E41)</f>
        <v>6</v>
      </c>
      <c r="F43" s="97">
        <f aca="true" t="shared" si="7" ref="F43:S43">COUNT(F5:F41)</f>
        <v>9</v>
      </c>
      <c r="G43" s="2">
        <f t="shared" si="7"/>
        <v>8</v>
      </c>
      <c r="H43" s="2">
        <f t="shared" si="7"/>
        <v>7</v>
      </c>
      <c r="I43" s="97">
        <f t="shared" si="7"/>
        <v>11</v>
      </c>
      <c r="J43" s="2">
        <f t="shared" si="7"/>
        <v>8</v>
      </c>
      <c r="K43" s="2">
        <f t="shared" si="7"/>
        <v>4</v>
      </c>
      <c r="L43" s="97">
        <f t="shared" si="7"/>
        <v>2</v>
      </c>
      <c r="M43" s="97">
        <f t="shared" si="7"/>
        <v>2</v>
      </c>
      <c r="N43" s="2">
        <f t="shared" si="7"/>
        <v>3</v>
      </c>
      <c r="O43" s="2">
        <f t="shared" si="7"/>
        <v>4</v>
      </c>
      <c r="P43" s="97">
        <f t="shared" si="7"/>
        <v>3</v>
      </c>
      <c r="Q43" s="2">
        <f t="shared" si="7"/>
        <v>4</v>
      </c>
      <c r="R43" s="97">
        <f t="shared" si="7"/>
        <v>9</v>
      </c>
      <c r="S43" s="97">
        <f t="shared" si="7"/>
        <v>8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"/>
  <pageSetup fitToHeight="1" fitToWidth="1" horizontalDpi="300" verticalDpi="300" orientation="landscape"/>
  <headerFooter alignWithMargins="0">
    <oddFooter>&amp;L&amp;Z&amp;F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Zeros="0" workbookViewId="0" topLeftCell="A1">
      <selection activeCell="C2" sqref="C2"/>
    </sheetView>
  </sheetViews>
  <sheetFormatPr defaultColWidth="9.140625" defaultRowHeight="12.75"/>
  <cols>
    <col min="1" max="1" width="4.7109375" style="82" customWidth="1"/>
    <col min="2" max="2" width="4.57421875" style="82" customWidth="1"/>
    <col min="3" max="3" width="16.28125" style="0" customWidth="1"/>
    <col min="4" max="4" width="9.28125" style="82" customWidth="1"/>
    <col min="5" max="21" width="5.57421875" style="0" customWidth="1"/>
    <col min="22" max="16384" width="4.7109375" style="0" customWidth="1"/>
  </cols>
  <sheetData>
    <row r="1" ht="12.75">
      <c r="A1" s="83" t="s">
        <v>289</v>
      </c>
    </row>
    <row r="2" ht="12.75">
      <c r="B2" s="84"/>
    </row>
    <row r="3" spans="1:24" ht="12.75">
      <c r="A3" s="83" t="s">
        <v>204</v>
      </c>
      <c r="E3" s="85" t="s">
        <v>3</v>
      </c>
      <c r="F3" s="85" t="s">
        <v>3</v>
      </c>
      <c r="G3" s="85" t="s">
        <v>4</v>
      </c>
      <c r="H3" s="85" t="s">
        <v>4</v>
      </c>
      <c r="I3" s="85" t="s">
        <v>5</v>
      </c>
      <c r="J3" s="85" t="s">
        <v>5</v>
      </c>
      <c r="K3" s="85" t="s">
        <v>5</v>
      </c>
      <c r="L3" s="85" t="s">
        <v>6</v>
      </c>
      <c r="M3" s="85" t="s">
        <v>4</v>
      </c>
      <c r="N3" s="85" t="s">
        <v>4</v>
      </c>
      <c r="O3" s="85" t="s">
        <v>4</v>
      </c>
      <c r="P3" s="85" t="s">
        <v>3</v>
      </c>
      <c r="Q3" s="85" t="s">
        <v>3</v>
      </c>
      <c r="R3" s="85" t="s">
        <v>4</v>
      </c>
      <c r="S3" s="85" t="s">
        <v>4</v>
      </c>
      <c r="T3" s="85" t="s">
        <v>4</v>
      </c>
      <c r="U3" s="85" t="s">
        <v>182</v>
      </c>
      <c r="V3" s="85"/>
      <c r="W3" s="85"/>
      <c r="X3" s="85"/>
    </row>
    <row r="4" spans="1:21" s="85" customFormat="1" ht="12.75">
      <c r="A4" s="86" t="s">
        <v>209</v>
      </c>
      <c r="B4" s="86" t="s">
        <v>10</v>
      </c>
      <c r="C4" s="86" t="s">
        <v>11</v>
      </c>
      <c r="D4" s="86" t="s">
        <v>12</v>
      </c>
      <c r="E4" s="87">
        <v>37338</v>
      </c>
      <c r="F4" s="87">
        <v>37339</v>
      </c>
      <c r="G4" s="87">
        <v>37352</v>
      </c>
      <c r="H4" s="87">
        <v>37353</v>
      </c>
      <c r="I4" s="87">
        <v>37401</v>
      </c>
      <c r="J4" s="87">
        <v>37402</v>
      </c>
      <c r="K4" s="87">
        <v>37403</v>
      </c>
      <c r="L4" s="87">
        <v>37429</v>
      </c>
      <c r="M4" s="87">
        <v>37442</v>
      </c>
      <c r="N4" s="87">
        <v>37443</v>
      </c>
      <c r="O4" s="87">
        <v>37444</v>
      </c>
      <c r="P4" s="87">
        <v>37485</v>
      </c>
      <c r="Q4" s="87">
        <v>37486</v>
      </c>
      <c r="R4" s="87">
        <v>37499</v>
      </c>
      <c r="S4" s="87">
        <v>37500</v>
      </c>
      <c r="T4" s="87">
        <v>37501</v>
      </c>
      <c r="U4" s="88" t="s">
        <v>184</v>
      </c>
    </row>
    <row r="5" spans="1:22" ht="12.75">
      <c r="A5" s="82">
        <v>1</v>
      </c>
      <c r="B5" s="82" t="s">
        <v>225</v>
      </c>
      <c r="C5" t="s">
        <v>235</v>
      </c>
      <c r="D5" s="82" t="s">
        <v>290</v>
      </c>
      <c r="E5" s="89">
        <v>0</v>
      </c>
      <c r="F5" s="89">
        <v>0</v>
      </c>
      <c r="G5" s="89">
        <v>0</v>
      </c>
      <c r="H5" s="89">
        <v>1000</v>
      </c>
      <c r="I5" s="89">
        <v>1000</v>
      </c>
      <c r="J5" s="89">
        <v>1000</v>
      </c>
      <c r="K5" s="89">
        <v>1000</v>
      </c>
      <c r="L5" s="89">
        <v>0</v>
      </c>
      <c r="M5" s="89">
        <v>0</v>
      </c>
      <c r="N5" s="89">
        <v>1000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992</v>
      </c>
      <c r="U5" s="89">
        <f aca="true" t="shared" si="0" ref="U5:U26">SUM(E5:T5)-LARGE(E5:T5,7)-LARGE(E5:T5,8)-LARGE(E5:T5,9)-LARGE(E5:T5,10)-LARGE(E5:T5,11)-LARGE(E5:T5,12)-LARGE(E5:T5,13)-LARGE(E5:T5,14)-LARGE(E5:T5,15)-LARGE(E5:T5,16)</f>
        <v>5992</v>
      </c>
      <c r="V5" s="90"/>
    </row>
    <row r="6" spans="1:22" ht="12.75">
      <c r="A6" s="82">
        <v>2</v>
      </c>
      <c r="B6" s="82" t="s">
        <v>28</v>
      </c>
      <c r="C6" t="s">
        <v>29</v>
      </c>
      <c r="D6" s="82" t="s">
        <v>107</v>
      </c>
      <c r="E6" s="89">
        <v>0</v>
      </c>
      <c r="F6" s="89">
        <v>0</v>
      </c>
      <c r="G6" s="89">
        <v>366</v>
      </c>
      <c r="H6" s="89">
        <v>866</v>
      </c>
      <c r="I6" s="89">
        <v>956</v>
      </c>
      <c r="J6" s="89">
        <v>839</v>
      </c>
      <c r="K6" s="89">
        <v>918</v>
      </c>
      <c r="L6" s="89">
        <v>0</v>
      </c>
      <c r="M6" s="89">
        <v>1000</v>
      </c>
      <c r="N6" s="89">
        <v>759.2592592592592</v>
      </c>
      <c r="O6" s="89">
        <v>978</v>
      </c>
      <c r="P6" s="89">
        <v>1000</v>
      </c>
      <c r="Q6" s="89">
        <v>1000</v>
      </c>
      <c r="R6" s="89">
        <v>958</v>
      </c>
      <c r="S6" s="89">
        <v>1000</v>
      </c>
      <c r="T6" s="89">
        <v>960</v>
      </c>
      <c r="U6" s="89">
        <f t="shared" si="0"/>
        <v>5938</v>
      </c>
      <c r="V6" s="90"/>
    </row>
    <row r="7" spans="1:22" ht="12.75">
      <c r="A7" s="82">
        <v>3</v>
      </c>
      <c r="B7" s="91" t="s">
        <v>211</v>
      </c>
      <c r="C7" t="s">
        <v>212</v>
      </c>
      <c r="D7" s="82" t="s">
        <v>107</v>
      </c>
      <c r="E7" s="89">
        <v>0</v>
      </c>
      <c r="F7" s="89">
        <v>0</v>
      </c>
      <c r="G7" s="89">
        <v>0</v>
      </c>
      <c r="H7" s="89">
        <v>0</v>
      </c>
      <c r="I7" s="89">
        <v>898</v>
      </c>
      <c r="J7" s="89">
        <v>852</v>
      </c>
      <c r="K7" s="89">
        <v>867</v>
      </c>
      <c r="L7" s="89">
        <v>959</v>
      </c>
      <c r="M7" s="89">
        <v>0</v>
      </c>
      <c r="N7" s="89">
        <v>807.6131687242798</v>
      </c>
      <c r="O7" s="89">
        <v>0</v>
      </c>
      <c r="P7" s="89">
        <v>0</v>
      </c>
      <c r="Q7" s="89">
        <v>0</v>
      </c>
      <c r="R7" s="89">
        <v>1000</v>
      </c>
      <c r="S7" s="89">
        <v>992</v>
      </c>
      <c r="T7" s="89">
        <v>926</v>
      </c>
      <c r="U7" s="89">
        <f t="shared" si="0"/>
        <v>5642</v>
      </c>
      <c r="V7" s="90"/>
    </row>
    <row r="8" spans="1:22" ht="12.75">
      <c r="A8" s="82">
        <v>4</v>
      </c>
      <c r="B8" s="82" t="s">
        <v>291</v>
      </c>
      <c r="C8" t="s">
        <v>292</v>
      </c>
      <c r="D8" s="82" t="s">
        <v>132</v>
      </c>
      <c r="E8" s="89">
        <v>950</v>
      </c>
      <c r="F8" s="89">
        <v>829</v>
      </c>
      <c r="G8" s="89">
        <v>801</v>
      </c>
      <c r="H8" s="89">
        <v>491</v>
      </c>
      <c r="I8" s="89">
        <v>0</v>
      </c>
      <c r="J8" s="89">
        <v>0</v>
      </c>
      <c r="K8" s="89">
        <v>0</v>
      </c>
      <c r="L8" s="89">
        <v>0</v>
      </c>
      <c r="M8" s="89">
        <v>948</v>
      </c>
      <c r="N8" s="89">
        <v>0</v>
      </c>
      <c r="O8" s="89">
        <v>1000</v>
      </c>
      <c r="P8" s="89">
        <v>0</v>
      </c>
      <c r="Q8" s="89">
        <v>0</v>
      </c>
      <c r="R8" s="89">
        <v>389</v>
      </c>
      <c r="S8" s="89">
        <v>895</v>
      </c>
      <c r="T8" s="89">
        <v>912</v>
      </c>
      <c r="U8" s="89">
        <f t="shared" si="0"/>
        <v>5534</v>
      </c>
      <c r="V8" s="90"/>
    </row>
    <row r="9" spans="1:22" ht="12.75">
      <c r="A9" s="82">
        <v>5</v>
      </c>
      <c r="B9" s="82" t="s">
        <v>106</v>
      </c>
      <c r="C9" t="s">
        <v>71</v>
      </c>
      <c r="D9" s="82" t="s">
        <v>113</v>
      </c>
      <c r="E9" s="89">
        <v>981</v>
      </c>
      <c r="F9" s="89">
        <v>0</v>
      </c>
      <c r="G9" s="89">
        <v>844</v>
      </c>
      <c r="H9" s="89">
        <v>219</v>
      </c>
      <c r="I9" s="89">
        <v>837</v>
      </c>
      <c r="J9" s="89">
        <v>788</v>
      </c>
      <c r="K9" s="89">
        <v>726</v>
      </c>
      <c r="L9" s="89">
        <v>0</v>
      </c>
      <c r="M9" s="89">
        <v>0</v>
      </c>
      <c r="N9" s="89">
        <v>794.238683127572</v>
      </c>
      <c r="O9" s="89">
        <v>905</v>
      </c>
      <c r="P9" s="89">
        <v>789</v>
      </c>
      <c r="Q9" s="89">
        <v>853</v>
      </c>
      <c r="R9" s="89">
        <v>0</v>
      </c>
      <c r="S9" s="89">
        <v>754</v>
      </c>
      <c r="T9" s="89">
        <v>809</v>
      </c>
      <c r="U9" s="89">
        <f t="shared" si="0"/>
        <v>5229</v>
      </c>
      <c r="V9" s="90"/>
    </row>
    <row r="10" spans="1:22" ht="12.75">
      <c r="A10" s="82">
        <v>6</v>
      </c>
      <c r="B10" s="82" t="s">
        <v>246</v>
      </c>
      <c r="C10" t="s">
        <v>247</v>
      </c>
      <c r="D10" s="82" t="s">
        <v>248</v>
      </c>
      <c r="E10" s="89">
        <v>1000</v>
      </c>
      <c r="F10" s="89">
        <v>1000</v>
      </c>
      <c r="G10" s="89">
        <v>683</v>
      </c>
      <c r="H10" s="89">
        <v>558</v>
      </c>
      <c r="I10" s="89">
        <v>825</v>
      </c>
      <c r="J10" s="89">
        <v>32</v>
      </c>
      <c r="K10" s="89">
        <v>779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898</v>
      </c>
      <c r="U10" s="89">
        <f t="shared" si="0"/>
        <v>5185</v>
      </c>
      <c r="V10" s="90"/>
    </row>
    <row r="11" spans="1:22" ht="12.75">
      <c r="A11" s="82">
        <v>7</v>
      </c>
      <c r="B11" s="82" t="s">
        <v>33</v>
      </c>
      <c r="C11" t="s">
        <v>34</v>
      </c>
      <c r="D11" s="82" t="s">
        <v>107</v>
      </c>
      <c r="E11" s="89">
        <v>0</v>
      </c>
      <c r="F11" s="89">
        <v>0</v>
      </c>
      <c r="G11" s="89">
        <v>893</v>
      </c>
      <c r="H11" s="89">
        <v>0</v>
      </c>
      <c r="I11" s="89">
        <v>933</v>
      </c>
      <c r="J11" s="89">
        <v>931</v>
      </c>
      <c r="K11" s="89">
        <v>821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471</v>
      </c>
      <c r="T11" s="89">
        <v>1000</v>
      </c>
      <c r="U11" s="89">
        <f t="shared" si="0"/>
        <v>5049</v>
      </c>
      <c r="V11" s="90"/>
    </row>
    <row r="12" spans="1:22" ht="12.75">
      <c r="A12" s="82">
        <v>8</v>
      </c>
      <c r="B12" s="91" t="s">
        <v>139</v>
      </c>
      <c r="C12" t="s">
        <v>293</v>
      </c>
      <c r="D12" s="82" t="s">
        <v>104</v>
      </c>
      <c r="E12" s="89">
        <v>0</v>
      </c>
      <c r="F12" s="89">
        <v>873</v>
      </c>
      <c r="G12" s="89">
        <v>243</v>
      </c>
      <c r="H12" s="89">
        <v>491</v>
      </c>
      <c r="I12" s="89">
        <v>806</v>
      </c>
      <c r="J12" s="89">
        <v>744</v>
      </c>
      <c r="K12" s="89">
        <v>769</v>
      </c>
      <c r="L12" s="89">
        <v>209</v>
      </c>
      <c r="M12" s="89">
        <v>926</v>
      </c>
      <c r="N12" s="89">
        <v>664.6090534979425</v>
      </c>
      <c r="O12" s="89">
        <v>0</v>
      </c>
      <c r="P12" s="89">
        <v>788</v>
      </c>
      <c r="Q12" s="89">
        <v>838</v>
      </c>
      <c r="R12" s="89">
        <v>0</v>
      </c>
      <c r="S12" s="89">
        <v>0</v>
      </c>
      <c r="T12" s="89">
        <v>137</v>
      </c>
      <c r="U12" s="89">
        <f t="shared" si="0"/>
        <v>5000</v>
      </c>
      <c r="V12" s="90"/>
    </row>
    <row r="13" spans="1:22" ht="12.75">
      <c r="A13" s="82">
        <v>9</v>
      </c>
      <c r="B13" s="82" t="s">
        <v>76</v>
      </c>
      <c r="C13" t="s">
        <v>77</v>
      </c>
      <c r="D13" s="82" t="s">
        <v>113</v>
      </c>
      <c r="E13" s="89">
        <v>901</v>
      </c>
      <c r="F13" s="89">
        <v>0</v>
      </c>
      <c r="G13" s="89">
        <v>729</v>
      </c>
      <c r="H13" s="89">
        <v>880</v>
      </c>
      <c r="I13" s="89">
        <v>818</v>
      </c>
      <c r="J13" s="89">
        <v>709</v>
      </c>
      <c r="K13" s="89">
        <v>508</v>
      </c>
      <c r="L13" s="89">
        <v>620</v>
      </c>
      <c r="M13" s="89">
        <v>0</v>
      </c>
      <c r="N13" s="89">
        <v>0</v>
      </c>
      <c r="O13" s="89">
        <v>0</v>
      </c>
      <c r="P13" s="89">
        <v>840</v>
      </c>
      <c r="Q13" s="89">
        <v>0</v>
      </c>
      <c r="R13" s="89">
        <v>0</v>
      </c>
      <c r="S13" s="89">
        <v>0</v>
      </c>
      <c r="T13" s="89">
        <v>0</v>
      </c>
      <c r="U13" s="89">
        <f t="shared" si="0"/>
        <v>4877</v>
      </c>
      <c r="V13" s="90"/>
    </row>
    <row r="14" spans="1:22" ht="12.75">
      <c r="A14" s="82">
        <v>10</v>
      </c>
      <c r="B14" s="82" t="s">
        <v>294</v>
      </c>
      <c r="C14" t="s">
        <v>295</v>
      </c>
      <c r="D14" s="82" t="s">
        <v>159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>
        <v>0</v>
      </c>
      <c r="M14" s="89">
        <v>956</v>
      </c>
      <c r="N14" s="89">
        <v>870.3703703703704</v>
      </c>
      <c r="O14" s="89">
        <v>934</v>
      </c>
      <c r="P14" s="89">
        <v>0</v>
      </c>
      <c r="Q14" s="89">
        <v>0</v>
      </c>
      <c r="R14" s="89">
        <v>773</v>
      </c>
      <c r="S14" s="89">
        <v>425</v>
      </c>
      <c r="T14" s="89">
        <v>780</v>
      </c>
      <c r="U14" s="89">
        <f t="shared" si="0"/>
        <v>4738.37037037037</v>
      </c>
      <c r="V14" s="90"/>
    </row>
    <row r="15" spans="1:22" ht="12.75">
      <c r="A15" s="82">
        <v>11</v>
      </c>
      <c r="B15" s="82" t="s">
        <v>42</v>
      </c>
      <c r="C15" t="s">
        <v>133</v>
      </c>
      <c r="D15" s="82" t="s">
        <v>44</v>
      </c>
      <c r="E15" s="89">
        <v>656</v>
      </c>
      <c r="F15" s="89">
        <v>328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376.54320987654324</v>
      </c>
      <c r="O15" s="89">
        <v>863</v>
      </c>
      <c r="P15" s="89">
        <v>818</v>
      </c>
      <c r="Q15" s="89">
        <v>874</v>
      </c>
      <c r="R15" s="89">
        <v>0</v>
      </c>
      <c r="S15" s="89">
        <v>0</v>
      </c>
      <c r="T15" s="89">
        <v>0</v>
      </c>
      <c r="U15" s="89">
        <f t="shared" si="0"/>
        <v>3915.543209876543</v>
      </c>
      <c r="V15" s="90"/>
    </row>
    <row r="16" spans="1:22" ht="12.75">
      <c r="A16" s="82">
        <v>12</v>
      </c>
      <c r="B16" s="82" t="s">
        <v>296</v>
      </c>
      <c r="C16" t="s">
        <v>38</v>
      </c>
      <c r="D16" s="82" t="s">
        <v>297</v>
      </c>
      <c r="E16" s="89">
        <v>274</v>
      </c>
      <c r="F16" s="89">
        <v>352</v>
      </c>
      <c r="G16" s="89">
        <v>754</v>
      </c>
      <c r="H16" s="89">
        <v>558</v>
      </c>
      <c r="I16" s="89">
        <v>742</v>
      </c>
      <c r="J16" s="89">
        <v>744</v>
      </c>
      <c r="K16" s="89">
        <v>668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f t="shared" si="0"/>
        <v>3818</v>
      </c>
      <c r="V16" s="90"/>
    </row>
    <row r="17" spans="1:22" ht="12.75">
      <c r="A17" s="82">
        <v>13</v>
      </c>
      <c r="B17" s="82" t="s">
        <v>40</v>
      </c>
      <c r="C17" t="s">
        <v>41</v>
      </c>
      <c r="D17" s="82" t="s">
        <v>39</v>
      </c>
      <c r="E17" s="89">
        <v>410</v>
      </c>
      <c r="F17" s="89">
        <v>327</v>
      </c>
      <c r="G17" s="89">
        <v>0</v>
      </c>
      <c r="H17" s="89">
        <v>0</v>
      </c>
      <c r="I17" s="89">
        <v>881</v>
      </c>
      <c r="J17" s="89">
        <v>693</v>
      </c>
      <c r="K17" s="89">
        <v>764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f t="shared" si="0"/>
        <v>3075</v>
      </c>
      <c r="V17" s="90"/>
    </row>
    <row r="18" spans="1:22" ht="12.75">
      <c r="A18" s="82">
        <v>14</v>
      </c>
      <c r="B18" s="82" t="s">
        <v>200</v>
      </c>
      <c r="C18" t="s">
        <v>201</v>
      </c>
      <c r="D18" s="82" t="s">
        <v>107</v>
      </c>
      <c r="E18" s="89">
        <v>0</v>
      </c>
      <c r="F18" s="89">
        <v>0</v>
      </c>
      <c r="G18" s="89">
        <v>1000</v>
      </c>
      <c r="H18" s="89">
        <v>558</v>
      </c>
      <c r="I18" s="89">
        <v>0</v>
      </c>
      <c r="J18" s="89">
        <v>0</v>
      </c>
      <c r="K18" s="89">
        <v>0</v>
      </c>
      <c r="L18" s="89">
        <v>1000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f t="shared" si="0"/>
        <v>2558</v>
      </c>
      <c r="V18" s="90"/>
    </row>
    <row r="19" spans="1:22" ht="12.75">
      <c r="A19" s="82">
        <v>15</v>
      </c>
      <c r="B19" s="82" t="s">
        <v>25</v>
      </c>
      <c r="C19" t="s">
        <v>26</v>
      </c>
      <c r="D19" s="82" t="s">
        <v>27</v>
      </c>
      <c r="E19" s="89">
        <v>0</v>
      </c>
      <c r="F19" s="89">
        <v>0</v>
      </c>
      <c r="G19" s="89">
        <v>0</v>
      </c>
      <c r="H19" s="89">
        <v>0</v>
      </c>
      <c r="I19" s="89">
        <v>817</v>
      </c>
      <c r="J19" s="89">
        <v>640</v>
      </c>
      <c r="K19" s="89">
        <v>122</v>
      </c>
      <c r="L19" s="89">
        <v>0</v>
      </c>
      <c r="M19" s="89">
        <v>0</v>
      </c>
      <c r="N19" s="89">
        <v>0</v>
      </c>
      <c r="O19" s="89">
        <v>0</v>
      </c>
      <c r="P19" s="89">
        <v>802</v>
      </c>
      <c r="Q19" s="89">
        <v>0</v>
      </c>
      <c r="R19" s="89">
        <v>0</v>
      </c>
      <c r="S19" s="89">
        <v>0</v>
      </c>
      <c r="T19" s="89">
        <v>0</v>
      </c>
      <c r="U19" s="89">
        <f t="shared" si="0"/>
        <v>2381</v>
      </c>
      <c r="V19" s="90"/>
    </row>
    <row r="20" spans="1:22" ht="12.75">
      <c r="A20" s="82">
        <v>16</v>
      </c>
      <c r="B20" s="82" t="s">
        <v>65</v>
      </c>
      <c r="C20" t="s">
        <v>66</v>
      </c>
      <c r="D20" s="82" t="s">
        <v>92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688</v>
      </c>
      <c r="N20" s="89">
        <v>0</v>
      </c>
      <c r="O20" s="89">
        <v>0</v>
      </c>
      <c r="P20" s="89">
        <v>311</v>
      </c>
      <c r="Q20" s="89">
        <v>0</v>
      </c>
      <c r="R20" s="89">
        <v>705</v>
      </c>
      <c r="S20" s="89">
        <v>0</v>
      </c>
      <c r="T20" s="89">
        <v>623</v>
      </c>
      <c r="U20" s="89">
        <f t="shared" si="0"/>
        <v>2327</v>
      </c>
      <c r="V20" s="90"/>
    </row>
    <row r="21" spans="1:22" ht="12.75">
      <c r="A21" s="82">
        <v>17</v>
      </c>
      <c r="B21" s="82" t="s">
        <v>298</v>
      </c>
      <c r="C21" t="s">
        <v>299</v>
      </c>
      <c r="D21" s="82" t="s">
        <v>44</v>
      </c>
      <c r="E21" s="89">
        <v>0</v>
      </c>
      <c r="F21" s="89">
        <v>851</v>
      </c>
      <c r="G21" s="89">
        <v>822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f t="shared" si="0"/>
        <v>1673</v>
      </c>
      <c r="V21" s="90"/>
    </row>
    <row r="22" spans="1:22" ht="12.75">
      <c r="A22" s="82">
        <v>18</v>
      </c>
      <c r="B22" s="82" t="s">
        <v>136</v>
      </c>
      <c r="C22" t="s">
        <v>137</v>
      </c>
      <c r="D22" s="82" t="s">
        <v>107</v>
      </c>
      <c r="E22" s="89">
        <v>0</v>
      </c>
      <c r="F22" s="89">
        <v>0</v>
      </c>
      <c r="G22" s="89">
        <v>28</v>
      </c>
      <c r="H22" s="89">
        <v>0</v>
      </c>
      <c r="I22" s="89">
        <v>829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617</v>
      </c>
      <c r="Q22" s="89">
        <v>0</v>
      </c>
      <c r="R22" s="89">
        <v>0</v>
      </c>
      <c r="S22" s="89">
        <v>0</v>
      </c>
      <c r="T22" s="89">
        <v>0</v>
      </c>
      <c r="U22" s="89">
        <f t="shared" si="0"/>
        <v>1474</v>
      </c>
      <c r="V22" s="90"/>
    </row>
    <row r="23" spans="1:22" ht="12.75">
      <c r="A23" s="82">
        <v>19</v>
      </c>
      <c r="B23" s="82" t="s">
        <v>67</v>
      </c>
      <c r="C23" t="s">
        <v>68</v>
      </c>
      <c r="D23" s="82" t="s">
        <v>214</v>
      </c>
      <c r="E23" s="89">
        <v>0</v>
      </c>
      <c r="F23" s="89">
        <v>0</v>
      </c>
      <c r="G23" s="89">
        <v>797</v>
      </c>
      <c r="H23" s="89">
        <v>216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f t="shared" si="0"/>
        <v>1013</v>
      </c>
      <c r="V23" s="90"/>
    </row>
    <row r="24" spans="1:22" ht="12.75">
      <c r="A24" s="82">
        <v>20</v>
      </c>
      <c r="B24" s="82" t="s">
        <v>130</v>
      </c>
      <c r="C24" t="s">
        <v>131</v>
      </c>
      <c r="D24" s="82" t="s">
        <v>132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809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f t="shared" si="0"/>
        <v>809</v>
      </c>
      <c r="V24" s="90"/>
    </row>
    <row r="25" spans="1:22" ht="12.75">
      <c r="A25" s="82">
        <v>21</v>
      </c>
      <c r="B25" s="82" t="s">
        <v>300</v>
      </c>
      <c r="C25" t="s">
        <v>301</v>
      </c>
      <c r="D25" s="82" t="s">
        <v>302</v>
      </c>
      <c r="E25" s="89">
        <v>0</v>
      </c>
      <c r="F25" s="89">
        <v>0</v>
      </c>
      <c r="G25" s="89">
        <v>0</v>
      </c>
      <c r="H25" s="89">
        <v>747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f t="shared" si="0"/>
        <v>747</v>
      </c>
      <c r="V25" s="90"/>
    </row>
    <row r="26" spans="1:22" ht="12.75">
      <c r="A26" s="82">
        <v>22</v>
      </c>
      <c r="B26" s="82" t="s">
        <v>303</v>
      </c>
      <c r="C26" t="s">
        <v>304</v>
      </c>
      <c r="D26" s="82" t="s">
        <v>305</v>
      </c>
      <c r="E26" s="89">
        <v>0</v>
      </c>
      <c r="F26" s="89">
        <v>0</v>
      </c>
      <c r="G26" s="89">
        <v>0</v>
      </c>
      <c r="H26" s="89">
        <v>0</v>
      </c>
      <c r="I26" s="89">
        <v>87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f t="shared" si="0"/>
        <v>87</v>
      </c>
      <c r="V26" s="90"/>
    </row>
    <row r="27" spans="6:10" ht="12.75">
      <c r="F27" s="92"/>
      <c r="G27" s="92"/>
      <c r="H27" s="92"/>
      <c r="I27" s="92"/>
      <c r="J27" s="92"/>
    </row>
    <row r="28" spans="1:21" ht="12.75">
      <c r="A28" s="83" t="s">
        <v>221</v>
      </c>
      <c r="E28" s="85" t="s">
        <v>3</v>
      </c>
      <c r="F28" s="85" t="s">
        <v>3</v>
      </c>
      <c r="G28" s="85" t="s">
        <v>4</v>
      </c>
      <c r="H28" s="85" t="s">
        <v>4</v>
      </c>
      <c r="I28" s="85" t="s">
        <v>5</v>
      </c>
      <c r="J28" s="85" t="s">
        <v>5</v>
      </c>
      <c r="K28" s="85" t="s">
        <v>5</v>
      </c>
      <c r="L28" s="85" t="s">
        <v>6</v>
      </c>
      <c r="M28" s="85" t="s">
        <v>4</v>
      </c>
      <c r="N28" s="85" t="s">
        <v>4</v>
      </c>
      <c r="O28" s="85" t="s">
        <v>4</v>
      </c>
      <c r="P28" s="85" t="s">
        <v>3</v>
      </c>
      <c r="Q28" s="85" t="s">
        <v>3</v>
      </c>
      <c r="R28" s="85" t="s">
        <v>4</v>
      </c>
      <c r="S28" s="85" t="s">
        <v>4</v>
      </c>
      <c r="T28" s="85" t="s">
        <v>4</v>
      </c>
      <c r="U28" s="85" t="s">
        <v>182</v>
      </c>
    </row>
    <row r="29" spans="1:21" ht="12.75">
      <c r="A29" s="86" t="s">
        <v>209</v>
      </c>
      <c r="B29" s="86" t="s">
        <v>10</v>
      </c>
      <c r="C29" s="86" t="s">
        <v>11</v>
      </c>
      <c r="D29" s="86" t="s">
        <v>12</v>
      </c>
      <c r="E29" s="87">
        <v>37338</v>
      </c>
      <c r="F29" s="87">
        <v>37339</v>
      </c>
      <c r="G29" s="87">
        <v>37352</v>
      </c>
      <c r="H29" s="87">
        <v>37353</v>
      </c>
      <c r="I29" s="87">
        <v>37401</v>
      </c>
      <c r="J29" s="87">
        <v>37402</v>
      </c>
      <c r="K29" s="87">
        <v>37403</v>
      </c>
      <c r="L29" s="87">
        <v>37429</v>
      </c>
      <c r="M29" s="87">
        <v>37442</v>
      </c>
      <c r="N29" s="87">
        <v>37443</v>
      </c>
      <c r="O29" s="87">
        <v>37444</v>
      </c>
      <c r="P29" s="87">
        <v>37485</v>
      </c>
      <c r="Q29" s="87">
        <v>37486</v>
      </c>
      <c r="R29" s="87">
        <v>37499</v>
      </c>
      <c r="S29" s="87">
        <v>37500</v>
      </c>
      <c r="T29" s="87">
        <v>37501</v>
      </c>
      <c r="U29" s="88" t="s">
        <v>184</v>
      </c>
    </row>
    <row r="30" spans="1:21" ht="12.75">
      <c r="A30" s="82">
        <v>1</v>
      </c>
      <c r="B30" s="82" t="s">
        <v>284</v>
      </c>
      <c r="C30" t="s">
        <v>285</v>
      </c>
      <c r="D30" s="82" t="s">
        <v>286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982</v>
      </c>
      <c r="N30" s="89">
        <v>690.7894736842105</v>
      </c>
      <c r="O30" s="89">
        <v>1000</v>
      </c>
      <c r="P30" s="89">
        <v>1000</v>
      </c>
      <c r="Q30" s="89">
        <v>1000</v>
      </c>
      <c r="R30" s="89">
        <v>1000</v>
      </c>
      <c r="S30" s="89">
        <v>1000</v>
      </c>
      <c r="T30" s="89">
        <v>1000</v>
      </c>
      <c r="U30" s="89">
        <f aca="true" t="shared" si="1" ref="U30:U40">SUM(E30:T30)-LARGE(E30:T30,7)-LARGE(E30:T30,8)-LARGE(E30:T30,9)-LARGE(E30:T30,10)-LARGE(E30:T30,11)-LARGE(E30:T30,12)-LARGE(E30:T30,13)-LARGE(E30:T30,14)-LARGE(E30:T30,15)-LARGE(E30:T30,16)</f>
        <v>5999.999999999999</v>
      </c>
    </row>
    <row r="31" spans="1:21" ht="12.75">
      <c r="A31" s="82">
        <v>2</v>
      </c>
      <c r="B31" s="82" t="s">
        <v>306</v>
      </c>
      <c r="C31" t="s">
        <v>307</v>
      </c>
      <c r="D31" s="82" t="s">
        <v>193</v>
      </c>
      <c r="E31" s="89">
        <v>0</v>
      </c>
      <c r="F31" s="89">
        <v>1000</v>
      </c>
      <c r="G31" s="89">
        <v>0</v>
      </c>
      <c r="H31" s="89">
        <v>1000</v>
      </c>
      <c r="I31" s="89">
        <v>1000</v>
      </c>
      <c r="J31" s="89">
        <v>906</v>
      </c>
      <c r="K31" s="89">
        <v>1000</v>
      </c>
      <c r="L31" s="89">
        <v>595</v>
      </c>
      <c r="M31" s="89">
        <v>890</v>
      </c>
      <c r="N31" s="89">
        <v>203.94736842105263</v>
      </c>
      <c r="O31" s="89">
        <v>993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f t="shared" si="1"/>
        <v>5899</v>
      </c>
    </row>
    <row r="32" spans="1:21" ht="12.75">
      <c r="A32" s="82">
        <v>3</v>
      </c>
      <c r="B32" s="82" t="s">
        <v>308</v>
      </c>
      <c r="C32" t="s">
        <v>309</v>
      </c>
      <c r="D32" s="82" t="s">
        <v>123</v>
      </c>
      <c r="E32" s="89">
        <v>0</v>
      </c>
      <c r="F32" s="89">
        <v>0</v>
      </c>
      <c r="G32" s="89">
        <v>550</v>
      </c>
      <c r="H32" s="89">
        <v>0</v>
      </c>
      <c r="I32" s="89">
        <v>921</v>
      </c>
      <c r="J32" s="89">
        <v>1000</v>
      </c>
      <c r="K32" s="89">
        <v>953</v>
      </c>
      <c r="L32" s="89">
        <v>1000</v>
      </c>
      <c r="M32" s="89">
        <v>1000</v>
      </c>
      <c r="N32" s="89">
        <v>1000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f t="shared" si="1"/>
        <v>5874</v>
      </c>
    </row>
    <row r="33" spans="1:21" ht="12.75">
      <c r="A33" s="82">
        <v>4</v>
      </c>
      <c r="B33" s="82" t="s">
        <v>310</v>
      </c>
      <c r="C33" t="s">
        <v>311</v>
      </c>
      <c r="D33" s="82" t="s">
        <v>113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180</v>
      </c>
      <c r="M33" s="89">
        <v>696</v>
      </c>
      <c r="N33" s="89">
        <v>0</v>
      </c>
      <c r="O33" s="89">
        <v>0</v>
      </c>
      <c r="P33" s="89">
        <v>945</v>
      </c>
      <c r="Q33" s="89">
        <v>725</v>
      </c>
      <c r="R33" s="89">
        <v>0</v>
      </c>
      <c r="S33" s="89">
        <v>0</v>
      </c>
      <c r="T33" s="89">
        <v>0</v>
      </c>
      <c r="U33" s="89">
        <f t="shared" si="1"/>
        <v>2546</v>
      </c>
    </row>
    <row r="34" spans="1:21" s="94" customFormat="1" ht="12.75">
      <c r="A34" s="93">
        <v>5</v>
      </c>
      <c r="B34" s="93" t="s">
        <v>108</v>
      </c>
      <c r="C34" s="94" t="s">
        <v>109</v>
      </c>
      <c r="D34" s="93" t="s">
        <v>58</v>
      </c>
      <c r="E34" s="89">
        <v>0</v>
      </c>
      <c r="F34" s="89">
        <v>0</v>
      </c>
      <c r="G34" s="89">
        <v>0</v>
      </c>
      <c r="H34" s="89">
        <v>0</v>
      </c>
      <c r="I34" s="89">
        <v>696</v>
      </c>
      <c r="J34" s="89">
        <v>749</v>
      </c>
      <c r="K34" s="89">
        <v>791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f t="shared" si="1"/>
        <v>2236</v>
      </c>
    </row>
    <row r="35" spans="1:21" ht="12.75">
      <c r="A35" s="82">
        <v>6</v>
      </c>
      <c r="B35" s="82" t="s">
        <v>53</v>
      </c>
      <c r="C35" t="s">
        <v>54</v>
      </c>
      <c r="D35" s="82" t="s">
        <v>113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941</v>
      </c>
      <c r="Q35" s="89">
        <v>869</v>
      </c>
      <c r="R35" s="89">
        <v>0</v>
      </c>
      <c r="S35" s="89">
        <v>0</v>
      </c>
      <c r="T35" s="89">
        <v>0</v>
      </c>
      <c r="U35" s="89">
        <f t="shared" si="1"/>
        <v>1810</v>
      </c>
    </row>
    <row r="36" spans="1:21" ht="12.75">
      <c r="A36" s="82">
        <v>7</v>
      </c>
      <c r="B36" s="91">
        <v>192</v>
      </c>
      <c r="C36" t="s">
        <v>63</v>
      </c>
      <c r="D36" s="91" t="s">
        <v>312</v>
      </c>
      <c r="E36" s="89">
        <v>0</v>
      </c>
      <c r="F36" s="89">
        <v>0</v>
      </c>
      <c r="G36" s="89">
        <v>1000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525</v>
      </c>
      <c r="T36" s="89">
        <v>113</v>
      </c>
      <c r="U36" s="89">
        <f t="shared" si="1"/>
        <v>1638</v>
      </c>
    </row>
    <row r="37" spans="1:21" ht="12.75">
      <c r="A37" s="82">
        <v>8</v>
      </c>
      <c r="B37" s="82" t="s">
        <v>313</v>
      </c>
      <c r="C37" t="s">
        <v>314</v>
      </c>
      <c r="D37" s="82" t="s">
        <v>315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988</v>
      </c>
      <c r="N37" s="89">
        <v>125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f t="shared" si="1"/>
        <v>1113</v>
      </c>
    </row>
    <row r="38" spans="1:21" ht="12.75">
      <c r="A38" s="82">
        <v>9</v>
      </c>
      <c r="B38" s="82" t="s">
        <v>316</v>
      </c>
      <c r="C38" t="s">
        <v>317</v>
      </c>
      <c r="D38" s="82" t="s">
        <v>150</v>
      </c>
      <c r="E38" s="89">
        <v>0</v>
      </c>
      <c r="F38" s="89">
        <v>0</v>
      </c>
      <c r="G38" s="89">
        <v>0</v>
      </c>
      <c r="H38" s="89">
        <v>0</v>
      </c>
      <c r="I38" s="89">
        <v>473</v>
      </c>
      <c r="J38" s="89">
        <v>148</v>
      </c>
      <c r="K38" s="89">
        <v>0</v>
      </c>
      <c r="L38" s="89">
        <v>320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f t="shared" si="1"/>
        <v>941</v>
      </c>
    </row>
    <row r="39" spans="1:21" ht="12.75">
      <c r="A39" s="82">
        <v>10</v>
      </c>
      <c r="B39" s="82" t="s">
        <v>287</v>
      </c>
      <c r="C39" t="s">
        <v>175</v>
      </c>
      <c r="D39" s="82" t="s">
        <v>123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42</v>
      </c>
      <c r="S39" s="89">
        <v>780</v>
      </c>
      <c r="T39" s="89">
        <v>0</v>
      </c>
      <c r="U39" s="89">
        <f t="shared" si="1"/>
        <v>822</v>
      </c>
    </row>
    <row r="40" spans="1:21" ht="12.75">
      <c r="A40" s="82">
        <v>11</v>
      </c>
      <c r="B40" s="82" t="s">
        <v>318</v>
      </c>
      <c r="C40" t="s">
        <v>319</v>
      </c>
      <c r="D40" s="82" t="s">
        <v>193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485</v>
      </c>
      <c r="T40" s="89">
        <v>0</v>
      </c>
      <c r="U40" s="89">
        <f t="shared" si="1"/>
        <v>485</v>
      </c>
    </row>
    <row r="41" spans="16:20" ht="12.75">
      <c r="P41" s="89">
        <v>0</v>
      </c>
      <c r="Q41" s="89">
        <v>0</v>
      </c>
      <c r="R41" s="89">
        <v>0</v>
      </c>
      <c r="S41" s="89">
        <v>0</v>
      </c>
      <c r="T41" s="89">
        <v>0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Zeros="0" zoomScaleSheetLayoutView="100" workbookViewId="0" topLeftCell="A1">
      <pane xSplit="3" topLeftCell="D1" activePane="topRight" state="frozen"/>
      <selection pane="topLeft" activeCell="A1" sqref="A1"/>
      <selection pane="topRight" activeCell="C14" sqref="C14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16.140625" style="2" customWidth="1"/>
    <col min="4" max="4" width="9.421875" style="1" customWidth="1"/>
    <col min="5" max="5" width="5.28125" style="2" customWidth="1"/>
    <col min="6" max="6" width="5.57421875" style="2" customWidth="1"/>
    <col min="7" max="7" width="6.00390625" style="2" customWidth="1"/>
    <col min="8" max="9" width="5.00390625" style="2" customWidth="1"/>
    <col min="10" max="10" width="5.7109375" style="2" customWidth="1"/>
    <col min="11" max="11" width="6.28125" style="2" customWidth="1"/>
    <col min="12" max="12" width="5.8515625" style="2" customWidth="1"/>
    <col min="13" max="13" width="5.00390625" style="2" customWidth="1"/>
    <col min="14" max="14" width="5.140625" style="2" customWidth="1"/>
    <col min="15" max="15" width="6.00390625" style="3" customWidth="1"/>
    <col min="16" max="17" width="6.00390625" style="2" customWidth="1"/>
    <col min="18" max="248" width="4.7109375" style="2" customWidth="1"/>
    <col min="249" max="16384" width="4.7109375" style="0" customWidth="1"/>
  </cols>
  <sheetData>
    <row r="1" ht="24">
      <c r="A1" s="4" t="s">
        <v>99</v>
      </c>
    </row>
    <row r="2" spans="1:2" ht="12.75">
      <c r="A2" s="5"/>
      <c r="B2" s="6"/>
    </row>
    <row r="3" spans="1:17" s="12" customFormat="1" ht="12.75">
      <c r="A3" s="7"/>
      <c r="B3" s="8"/>
      <c r="C3" s="8" t="s">
        <v>100</v>
      </c>
      <c r="D3" s="8"/>
      <c r="E3" s="10" t="s">
        <v>4</v>
      </c>
      <c r="F3" s="10" t="s">
        <v>4</v>
      </c>
      <c r="G3" s="10" t="s">
        <v>5</v>
      </c>
      <c r="H3" s="10" t="s">
        <v>5</v>
      </c>
      <c r="I3" s="10" t="s">
        <v>5</v>
      </c>
      <c r="J3" s="10" t="s">
        <v>101</v>
      </c>
      <c r="K3" s="10" t="s">
        <v>7</v>
      </c>
      <c r="L3" s="10" t="s">
        <v>7</v>
      </c>
      <c r="M3" s="10" t="s">
        <v>4</v>
      </c>
      <c r="N3" s="10"/>
      <c r="O3" s="11" t="s">
        <v>102</v>
      </c>
      <c r="Q3" s="13"/>
    </row>
    <row r="4" spans="1:17" s="16" customFormat="1" ht="12.75">
      <c r="A4" s="14"/>
      <c r="B4" s="14" t="s">
        <v>10</v>
      </c>
      <c r="C4" s="14" t="s">
        <v>11</v>
      </c>
      <c r="D4" s="14" t="s">
        <v>12</v>
      </c>
      <c r="E4" s="30">
        <v>40621</v>
      </c>
      <c r="F4" s="30">
        <v>40643</v>
      </c>
      <c r="G4" s="30">
        <v>40691</v>
      </c>
      <c r="H4" s="30">
        <v>40692</v>
      </c>
      <c r="I4" s="30">
        <v>40693</v>
      </c>
      <c r="J4" s="30">
        <v>40727</v>
      </c>
      <c r="K4" s="30">
        <v>40775</v>
      </c>
      <c r="L4" s="30">
        <v>40776</v>
      </c>
      <c r="M4" s="30">
        <v>40789</v>
      </c>
      <c r="N4" s="30" t="s">
        <v>15</v>
      </c>
      <c r="O4" s="16" t="s">
        <v>16</v>
      </c>
      <c r="P4" s="16" t="s">
        <v>17</v>
      </c>
      <c r="Q4" s="17" t="s">
        <v>18</v>
      </c>
    </row>
    <row r="5" spans="1:17" ht="12.75">
      <c r="A5" s="10">
        <v>1</v>
      </c>
      <c r="B5" s="8" t="s">
        <v>22</v>
      </c>
      <c r="C5" s="18" t="s">
        <v>103</v>
      </c>
      <c r="D5" s="19" t="s">
        <v>104</v>
      </c>
      <c r="E5" s="20" t="s">
        <v>105</v>
      </c>
      <c r="F5" s="20" t="s">
        <v>105</v>
      </c>
      <c r="G5" s="20">
        <v>724</v>
      </c>
      <c r="H5" s="20">
        <v>741</v>
      </c>
      <c r="I5" s="20">
        <v>600</v>
      </c>
      <c r="J5" s="20" t="s">
        <v>105</v>
      </c>
      <c r="K5" s="20">
        <v>1000</v>
      </c>
      <c r="L5" s="20">
        <v>743</v>
      </c>
      <c r="M5" s="20">
        <v>710</v>
      </c>
      <c r="N5" s="20">
        <f aca="true" t="shared" si="0" ref="N5:N14">Q5</f>
        <v>4518</v>
      </c>
      <c r="O5" s="22">
        <f aca="true" t="shared" si="1" ref="O5:O14">COUNT(E5:M5)</f>
        <v>6</v>
      </c>
      <c r="P5" s="23">
        <f aca="true" t="shared" si="2" ref="P5:P14">AVERAGE(E5:M5)</f>
        <v>753</v>
      </c>
      <c r="Q5" s="24">
        <f aca="true" t="shared" si="3" ref="Q5:Q14">SUM(E5:M5)</f>
        <v>4518</v>
      </c>
    </row>
    <row r="6" spans="1:17" ht="12.75">
      <c r="A6" s="10">
        <v>2</v>
      </c>
      <c r="B6" s="8" t="s">
        <v>37</v>
      </c>
      <c r="C6" s="18" t="s">
        <v>38</v>
      </c>
      <c r="D6" s="19" t="s">
        <v>39</v>
      </c>
      <c r="E6" s="20">
        <v>1000</v>
      </c>
      <c r="F6" s="20"/>
      <c r="G6" s="20">
        <v>1000</v>
      </c>
      <c r="H6" s="20">
        <v>947</v>
      </c>
      <c r="I6" s="20"/>
      <c r="J6" s="20"/>
      <c r="K6" s="20"/>
      <c r="L6" s="20"/>
      <c r="M6" s="20"/>
      <c r="N6" s="20">
        <f t="shared" si="0"/>
        <v>2947</v>
      </c>
      <c r="O6" s="22">
        <f t="shared" si="1"/>
        <v>3</v>
      </c>
      <c r="P6" s="23">
        <f t="shared" si="2"/>
        <v>982.3333333333334</v>
      </c>
      <c r="Q6" s="24">
        <f t="shared" si="3"/>
        <v>2947</v>
      </c>
    </row>
    <row r="7" spans="1:17" ht="12.75">
      <c r="A7" s="10">
        <v>3</v>
      </c>
      <c r="B7" s="8" t="s">
        <v>106</v>
      </c>
      <c r="C7" s="18" t="s">
        <v>71</v>
      </c>
      <c r="D7" s="19" t="s">
        <v>107</v>
      </c>
      <c r="E7" s="20"/>
      <c r="F7" s="20"/>
      <c r="G7" s="20">
        <v>937</v>
      </c>
      <c r="H7" s="20">
        <v>948</v>
      </c>
      <c r="I7" s="20"/>
      <c r="J7" s="20"/>
      <c r="K7" s="20"/>
      <c r="L7" s="20"/>
      <c r="M7" s="20"/>
      <c r="N7" s="20">
        <f t="shared" si="0"/>
        <v>1885</v>
      </c>
      <c r="O7" s="22">
        <f t="shared" si="1"/>
        <v>2</v>
      </c>
      <c r="P7" s="23">
        <f t="shared" si="2"/>
        <v>942.5</v>
      </c>
      <c r="Q7" s="24">
        <f t="shared" si="3"/>
        <v>1885</v>
      </c>
    </row>
    <row r="8" spans="1:17" ht="12.75">
      <c r="A8" s="10"/>
      <c r="B8" s="8" t="s">
        <v>108</v>
      </c>
      <c r="C8" s="18" t="s">
        <v>109</v>
      </c>
      <c r="D8" s="19" t="s">
        <v>58</v>
      </c>
      <c r="E8" s="20"/>
      <c r="F8" s="20"/>
      <c r="G8" s="20">
        <v>952</v>
      </c>
      <c r="H8" s="20">
        <v>853</v>
      </c>
      <c r="I8" s="20"/>
      <c r="J8" s="20"/>
      <c r="K8" s="20"/>
      <c r="L8" s="20"/>
      <c r="M8" s="20"/>
      <c r="N8" s="20">
        <f t="shared" si="0"/>
        <v>1805</v>
      </c>
      <c r="O8" s="22">
        <f t="shared" si="1"/>
        <v>2</v>
      </c>
      <c r="P8" s="23">
        <f t="shared" si="2"/>
        <v>902.5</v>
      </c>
      <c r="Q8" s="24">
        <f t="shared" si="3"/>
        <v>1805</v>
      </c>
    </row>
    <row r="9" spans="1:17" ht="12.75">
      <c r="A9" s="10"/>
      <c r="B9" s="8" t="s">
        <v>74</v>
      </c>
      <c r="C9" s="18" t="s">
        <v>110</v>
      </c>
      <c r="D9" s="19" t="s">
        <v>74</v>
      </c>
      <c r="E9" s="20"/>
      <c r="F9" s="20"/>
      <c r="G9" s="20"/>
      <c r="H9" s="20"/>
      <c r="I9" s="20"/>
      <c r="J9" s="20">
        <v>928</v>
      </c>
      <c r="K9" s="20"/>
      <c r="L9" s="20"/>
      <c r="M9" s="20"/>
      <c r="N9" s="20">
        <f t="shared" si="0"/>
        <v>928</v>
      </c>
      <c r="O9" s="22">
        <f t="shared" si="1"/>
        <v>1</v>
      </c>
      <c r="P9" s="23">
        <f t="shared" si="2"/>
        <v>928</v>
      </c>
      <c r="Q9" s="24">
        <f t="shared" si="3"/>
        <v>928</v>
      </c>
    </row>
    <row r="10" spans="1:17" ht="12.75">
      <c r="A10" s="10"/>
      <c r="B10" s="25" t="s">
        <v>111</v>
      </c>
      <c r="C10" s="18" t="s">
        <v>112</v>
      </c>
      <c r="D10" s="19" t="s">
        <v>113</v>
      </c>
      <c r="E10" s="20"/>
      <c r="F10" s="20"/>
      <c r="G10" s="20">
        <v>879</v>
      </c>
      <c r="H10" s="20"/>
      <c r="I10" s="20"/>
      <c r="J10" s="20"/>
      <c r="K10" s="20"/>
      <c r="L10" s="20"/>
      <c r="M10" s="20"/>
      <c r="N10" s="20">
        <f t="shared" si="0"/>
        <v>879</v>
      </c>
      <c r="O10" s="22">
        <f t="shared" si="1"/>
        <v>1</v>
      </c>
      <c r="P10" s="23">
        <f t="shared" si="2"/>
        <v>879</v>
      </c>
      <c r="Q10" s="24">
        <f t="shared" si="3"/>
        <v>879</v>
      </c>
    </row>
    <row r="11" spans="1:17" ht="12.75">
      <c r="A11" s="10"/>
      <c r="B11" s="8" t="s">
        <v>65</v>
      </c>
      <c r="C11" s="18" t="s">
        <v>66</v>
      </c>
      <c r="D11" s="19" t="s">
        <v>114</v>
      </c>
      <c r="E11" s="20">
        <v>702</v>
      </c>
      <c r="F11" s="20"/>
      <c r="G11" s="20"/>
      <c r="H11" s="20"/>
      <c r="I11" s="20"/>
      <c r="J11" s="20"/>
      <c r="K11" s="20"/>
      <c r="L11" s="20"/>
      <c r="M11" s="20"/>
      <c r="N11" s="20">
        <f t="shared" si="0"/>
        <v>702</v>
      </c>
      <c r="O11" s="22">
        <f t="shared" si="1"/>
        <v>1</v>
      </c>
      <c r="P11" s="23">
        <f t="shared" si="2"/>
        <v>702</v>
      </c>
      <c r="Q11" s="24">
        <f t="shared" si="3"/>
        <v>702</v>
      </c>
    </row>
    <row r="12" spans="1:17" ht="12.75">
      <c r="A12" s="10"/>
      <c r="B12" s="8" t="s">
        <v>56</v>
      </c>
      <c r="C12" s="18" t="s">
        <v>57</v>
      </c>
      <c r="D12" s="19" t="s">
        <v>114</v>
      </c>
      <c r="E12" s="20"/>
      <c r="F12" s="20"/>
      <c r="G12" s="20"/>
      <c r="H12" s="20"/>
      <c r="I12" s="20"/>
      <c r="J12" s="20">
        <v>302</v>
      </c>
      <c r="K12" s="20"/>
      <c r="L12" s="20"/>
      <c r="M12" s="20"/>
      <c r="N12" s="20">
        <f t="shared" si="0"/>
        <v>302</v>
      </c>
      <c r="O12" s="22">
        <f t="shared" si="1"/>
        <v>1</v>
      </c>
      <c r="P12" s="23">
        <f t="shared" si="2"/>
        <v>302</v>
      </c>
      <c r="Q12" s="24">
        <f t="shared" si="3"/>
        <v>302</v>
      </c>
    </row>
    <row r="13" spans="1:17" ht="12.75">
      <c r="A13" s="10"/>
      <c r="B13" s="8">
        <v>92</v>
      </c>
      <c r="C13" s="18" t="s">
        <v>63</v>
      </c>
      <c r="D13" s="19" t="s">
        <v>64</v>
      </c>
      <c r="E13" s="20"/>
      <c r="F13" s="20"/>
      <c r="G13" s="20"/>
      <c r="H13" s="20"/>
      <c r="I13" s="20"/>
      <c r="J13" s="20">
        <v>279</v>
      </c>
      <c r="K13" s="20"/>
      <c r="L13" s="20"/>
      <c r="M13" s="20"/>
      <c r="N13" s="20">
        <f t="shared" si="0"/>
        <v>279</v>
      </c>
      <c r="O13" s="22">
        <f t="shared" si="1"/>
        <v>1</v>
      </c>
      <c r="P13" s="23">
        <f t="shared" si="2"/>
        <v>279</v>
      </c>
      <c r="Q13" s="24">
        <f t="shared" si="3"/>
        <v>279</v>
      </c>
    </row>
    <row r="14" spans="1:17" ht="12.75">
      <c r="A14" s="10"/>
      <c r="B14" s="8" t="s">
        <v>76</v>
      </c>
      <c r="C14" s="18" t="s">
        <v>77</v>
      </c>
      <c r="D14" s="19" t="s">
        <v>113</v>
      </c>
      <c r="E14" s="20">
        <v>1</v>
      </c>
      <c r="F14" s="20"/>
      <c r="G14" s="20"/>
      <c r="H14" s="20"/>
      <c r="I14" s="20"/>
      <c r="J14" s="20"/>
      <c r="K14" s="20"/>
      <c r="L14" s="20"/>
      <c r="M14" s="20"/>
      <c r="N14" s="20">
        <f t="shared" si="0"/>
        <v>1</v>
      </c>
      <c r="O14" s="22">
        <f t="shared" si="1"/>
        <v>1</v>
      </c>
      <c r="P14" s="23">
        <f t="shared" si="2"/>
        <v>1</v>
      </c>
      <c r="Q14" s="24">
        <f t="shared" si="3"/>
        <v>1</v>
      </c>
    </row>
    <row r="15" spans="2:15" ht="12.75">
      <c r="B15" s="26"/>
      <c r="C15" s="27"/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</row>
    <row r="16" spans="1:17" s="12" customFormat="1" ht="12.75">
      <c r="A16" s="7"/>
      <c r="B16" s="8"/>
      <c r="C16" s="8" t="s">
        <v>115</v>
      </c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 t="s">
        <v>116</v>
      </c>
      <c r="Q16" s="13"/>
    </row>
    <row r="17" spans="1:17" s="12" customFormat="1" ht="12.75">
      <c r="A17" s="14"/>
      <c r="B17" s="14" t="s">
        <v>10</v>
      </c>
      <c r="C17" s="14" t="s">
        <v>11</v>
      </c>
      <c r="D17" s="14" t="s">
        <v>12</v>
      </c>
      <c r="E17" s="30"/>
      <c r="F17" s="30"/>
      <c r="G17" s="30"/>
      <c r="H17" s="30"/>
      <c r="I17" s="30"/>
      <c r="J17" s="30"/>
      <c r="K17" s="30"/>
      <c r="L17" s="30"/>
      <c r="M17" s="30"/>
      <c r="N17" s="30" t="s">
        <v>15</v>
      </c>
      <c r="O17" s="16" t="s">
        <v>16</v>
      </c>
      <c r="P17" s="16" t="s">
        <v>17</v>
      </c>
      <c r="Q17" s="17" t="s">
        <v>18</v>
      </c>
    </row>
    <row r="18" spans="1:17" ht="12.75">
      <c r="A18" s="10">
        <v>1</v>
      </c>
      <c r="B18" s="8" t="s">
        <v>53</v>
      </c>
      <c r="C18" s="18" t="s">
        <v>54</v>
      </c>
      <c r="D18" s="19" t="s">
        <v>117</v>
      </c>
      <c r="E18" s="20" t="s">
        <v>105</v>
      </c>
      <c r="F18" s="20">
        <v>1000</v>
      </c>
      <c r="G18" s="20" t="s">
        <v>105</v>
      </c>
      <c r="H18" s="20" t="s">
        <v>105</v>
      </c>
      <c r="I18" s="20" t="s">
        <v>105</v>
      </c>
      <c r="J18" s="20">
        <v>1000</v>
      </c>
      <c r="K18" s="20"/>
      <c r="L18" s="20"/>
      <c r="M18" s="20">
        <v>1000</v>
      </c>
      <c r="N18" s="20">
        <f>Q18</f>
        <v>3000</v>
      </c>
      <c r="O18" s="22">
        <f>COUNT(E18:M18)</f>
        <v>3</v>
      </c>
      <c r="P18" s="23">
        <f>AVERAGE(E18:M18)</f>
        <v>1000</v>
      </c>
      <c r="Q18" s="24">
        <f>SUM(E18:M18)</f>
        <v>3000</v>
      </c>
    </row>
    <row r="19" spans="1:17" ht="12.75">
      <c r="A19" s="10">
        <v>1</v>
      </c>
      <c r="B19" s="8" t="s">
        <v>82</v>
      </c>
      <c r="C19" s="18" t="s">
        <v>83</v>
      </c>
      <c r="D19" s="19" t="s">
        <v>118</v>
      </c>
      <c r="E19" s="20"/>
      <c r="F19" s="20"/>
      <c r="G19" s="20">
        <v>1000</v>
      </c>
      <c r="H19" s="20">
        <v>1000</v>
      </c>
      <c r="I19" s="20">
        <v>1000</v>
      </c>
      <c r="J19" s="20"/>
      <c r="K19" s="20"/>
      <c r="L19" s="20"/>
      <c r="M19" s="20"/>
      <c r="N19" s="20">
        <f>Q19</f>
        <v>3000</v>
      </c>
      <c r="O19" s="22">
        <f>COUNT(E19:M19)</f>
        <v>3</v>
      </c>
      <c r="P19" s="23">
        <f>AVERAGE(E19:M19)</f>
        <v>1000</v>
      </c>
      <c r="Q19" s="24">
        <f>SUM(E19:M19)</f>
        <v>3000</v>
      </c>
    </row>
    <row r="20" spans="1:17" ht="12.75">
      <c r="A20" s="10">
        <v>3</v>
      </c>
      <c r="B20" s="8">
        <v>82</v>
      </c>
      <c r="C20" s="18" t="s">
        <v>119</v>
      </c>
      <c r="D20" s="19" t="s">
        <v>120</v>
      </c>
      <c r="E20" s="20"/>
      <c r="F20" s="20"/>
      <c r="G20" s="20">
        <v>911</v>
      </c>
      <c r="H20" s="20">
        <v>847</v>
      </c>
      <c r="I20" s="20">
        <v>928</v>
      </c>
      <c r="J20" s="20"/>
      <c r="K20" s="20"/>
      <c r="L20" s="20"/>
      <c r="M20" s="20"/>
      <c r="N20" s="20">
        <f>Q20</f>
        <v>2686</v>
      </c>
      <c r="O20" s="22">
        <f>COUNT(E20:M20)</f>
        <v>3</v>
      </c>
      <c r="P20" s="23">
        <f>AVERAGE(E20:M20)</f>
        <v>895.3333333333334</v>
      </c>
      <c r="Q20" s="24">
        <f>SUM(E20:M20)</f>
        <v>2686</v>
      </c>
    </row>
    <row r="21" spans="1:20" ht="12.75">
      <c r="A21" s="19"/>
      <c r="B21" s="8" t="s">
        <v>121</v>
      </c>
      <c r="C21" s="18" t="s">
        <v>122</v>
      </c>
      <c r="D21" s="19" t="s">
        <v>123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 t="s">
        <v>105</v>
      </c>
      <c r="J21" s="20">
        <v>192</v>
      </c>
      <c r="K21" s="20" t="s">
        <v>105</v>
      </c>
      <c r="L21" s="20" t="s">
        <v>105</v>
      </c>
      <c r="M21" s="20" t="s">
        <v>105</v>
      </c>
      <c r="N21" s="20">
        <f>Q21</f>
        <v>192</v>
      </c>
      <c r="O21" s="22">
        <f>COUNT(E21:M21)</f>
        <v>1</v>
      </c>
      <c r="P21" s="23">
        <f>AVERAGE(E21:M21)</f>
        <v>192</v>
      </c>
      <c r="Q21" s="24">
        <f>SUM(E21:M21)</f>
        <v>192</v>
      </c>
      <c r="T21" s="31"/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"/>
  <pageSetup fitToHeight="1" fitToWidth="1" horizontalDpi="300" verticalDpi="300" orientation="landscape"/>
  <headerFooter alignWithMargins="0">
    <oddFooter>&amp;L&amp;Z&amp;F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showZeros="0" zoomScaleSheetLayoutView="100" workbookViewId="0" topLeftCell="A1">
      <pane xSplit="3" topLeftCell="D1" activePane="topRight" state="frozen"/>
      <selection pane="topLeft" activeCell="A1" sqref="A1"/>
      <selection pane="topRight" activeCell="L21" sqref="L21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16.140625" style="2" customWidth="1"/>
    <col min="4" max="4" width="9.421875" style="1" customWidth="1"/>
    <col min="5" max="5" width="5.28125" style="2" customWidth="1"/>
    <col min="6" max="6" width="5.57421875" style="2" customWidth="1"/>
    <col min="7" max="7" width="6.00390625" style="2" customWidth="1"/>
    <col min="8" max="9" width="5.00390625" style="2" customWidth="1"/>
    <col min="10" max="10" width="5.7109375" style="2" customWidth="1"/>
    <col min="11" max="11" width="6.28125" style="2" customWidth="1"/>
    <col min="12" max="12" width="5.8515625" style="2" customWidth="1"/>
    <col min="13" max="13" width="5.00390625" style="2" customWidth="1"/>
    <col min="14" max="16" width="5.140625" style="2" customWidth="1"/>
    <col min="17" max="17" width="5.421875" style="2" customWidth="1"/>
    <col min="18" max="18" width="5.140625" style="2" customWidth="1"/>
    <col min="19" max="19" width="5.7109375" style="2" customWidth="1"/>
    <col min="20" max="20" width="6.00390625" style="3" customWidth="1"/>
    <col min="21" max="22" width="6.00390625" style="2" customWidth="1"/>
    <col min="23" max="26" width="6.421875" style="2" customWidth="1"/>
    <col min="27" max="16384" width="4.7109375" style="2" customWidth="1"/>
  </cols>
  <sheetData>
    <row r="1" ht="24">
      <c r="A1" s="4" t="s">
        <v>99</v>
      </c>
    </row>
    <row r="2" spans="1:2" ht="12.75">
      <c r="A2" s="5"/>
      <c r="B2" s="6"/>
    </row>
    <row r="3" spans="1:23" s="12" customFormat="1" ht="12.75">
      <c r="A3" s="7"/>
      <c r="B3" s="8"/>
      <c r="C3" s="8" t="s">
        <v>124</v>
      </c>
      <c r="D3" s="8"/>
      <c r="E3" s="10" t="s">
        <v>4</v>
      </c>
      <c r="F3" s="10" t="s">
        <v>4</v>
      </c>
      <c r="G3" s="10" t="s">
        <v>5</v>
      </c>
      <c r="H3" s="10" t="s">
        <v>5</v>
      </c>
      <c r="I3" s="10" t="s">
        <v>5</v>
      </c>
      <c r="J3" s="10" t="s">
        <v>101</v>
      </c>
      <c r="K3" s="10" t="s">
        <v>7</v>
      </c>
      <c r="L3" s="10" t="s">
        <v>7</v>
      </c>
      <c r="M3" s="10" t="s">
        <v>4</v>
      </c>
      <c r="N3" s="10"/>
      <c r="O3" s="10"/>
      <c r="P3" s="10"/>
      <c r="Q3" s="10"/>
      <c r="R3" s="10"/>
      <c r="S3" s="32"/>
      <c r="T3" s="11" t="s">
        <v>125</v>
      </c>
      <c r="V3" s="13"/>
      <c r="W3" s="16"/>
    </row>
    <row r="4" spans="1:26" s="16" customFormat="1" ht="12.75">
      <c r="A4" s="14"/>
      <c r="B4" s="14" t="s">
        <v>10</v>
      </c>
      <c r="C4" s="14" t="s">
        <v>11</v>
      </c>
      <c r="D4" s="14" t="s">
        <v>12</v>
      </c>
      <c r="E4" s="30">
        <v>40621</v>
      </c>
      <c r="F4" s="30">
        <v>40643</v>
      </c>
      <c r="G4" s="30">
        <v>40691</v>
      </c>
      <c r="H4" s="30">
        <v>40692</v>
      </c>
      <c r="I4" s="30">
        <v>40693</v>
      </c>
      <c r="J4" s="30">
        <v>40727</v>
      </c>
      <c r="K4" s="30">
        <v>40775</v>
      </c>
      <c r="L4" s="30">
        <v>40776</v>
      </c>
      <c r="M4" s="30">
        <v>40789</v>
      </c>
      <c r="N4" s="30"/>
      <c r="O4" s="30"/>
      <c r="P4" s="30"/>
      <c r="Q4" s="30"/>
      <c r="R4" s="30"/>
      <c r="S4" s="33"/>
      <c r="T4" s="16" t="s">
        <v>16</v>
      </c>
      <c r="U4" s="16" t="s">
        <v>17</v>
      </c>
      <c r="V4" s="17" t="s">
        <v>18</v>
      </c>
      <c r="W4" s="16" t="s">
        <v>126</v>
      </c>
      <c r="X4" s="16" t="s">
        <v>127</v>
      </c>
      <c r="Y4" s="16" t="s">
        <v>128</v>
      </c>
      <c r="Z4" s="16" t="s">
        <v>129</v>
      </c>
    </row>
    <row r="5" spans="1:26" ht="12.75">
      <c r="A5" s="10"/>
      <c r="B5" s="8">
        <v>92</v>
      </c>
      <c r="C5" s="18" t="s">
        <v>63</v>
      </c>
      <c r="D5" s="19" t="s">
        <v>64</v>
      </c>
      <c r="E5" s="20"/>
      <c r="F5" s="20"/>
      <c r="G5" s="20"/>
      <c r="H5" s="20"/>
      <c r="I5" s="20"/>
      <c r="J5" s="20">
        <v>279</v>
      </c>
      <c r="K5" s="20"/>
      <c r="L5" s="20"/>
      <c r="M5" s="20"/>
      <c r="N5" s="20"/>
      <c r="O5" s="20"/>
      <c r="P5" s="20"/>
      <c r="Q5" s="20"/>
      <c r="R5" s="20"/>
      <c r="S5" s="34"/>
      <c r="T5" s="22">
        <f aca="true" t="shared" si="0" ref="T5:T32">COUNT(E5:R5)</f>
        <v>1</v>
      </c>
      <c r="U5" s="23">
        <f aca="true" t="shared" si="1" ref="U5:U32">AVERAGE(E5:R5)</f>
        <v>279</v>
      </c>
      <c r="V5" s="24">
        <f aca="true" t="shared" si="2" ref="V5:V10">SUM(E5:R5)</f>
        <v>279</v>
      </c>
      <c r="W5" s="35" t="e">
        <f aca="true" t="shared" si="3" ref="W5:W32">LARGE(E5:R5,7)+LARGE(E5:R5,6)+LARGE(E5:R5,5)+LARGE(E5:R5,4)+LARGE(E5:R5,3)+LARGE(E5:R5,2)+LARGE(E5:R5,1)</f>
        <v>#NUM!</v>
      </c>
      <c r="X5" s="35" t="e">
        <f aca="true" t="shared" si="4" ref="X5:X32">LARGE(E5:R5,6)+LARGE(E5:R5,5)+LARGE(E5:R5,4)+LARGE(E5:R5,3)+LARGE(E5:R5,2)+LARGE(E5:R5,1)</f>
        <v>#NUM!</v>
      </c>
      <c r="Y5" s="35" t="e">
        <f aca="true" t="shared" si="5" ref="Y5:Y32">LARGE(E5:R5,5)+LARGE(E5:R5,4)+LARGE(E5:R5,3)+LARGE(E5:R5,2)+LARGE(E5:R5,1)</f>
        <v>#NUM!</v>
      </c>
      <c r="Z5" s="35" t="e">
        <f>LARGE(E5:R5,4)+LARGE(E5:P5,3)+LARGE(E5:P5,2)+LARGE(E5:P5,1)</f>
        <v>#NUM!</v>
      </c>
    </row>
    <row r="6" spans="1:26" ht="12.75">
      <c r="A6" s="10"/>
      <c r="B6" s="8" t="s">
        <v>130</v>
      </c>
      <c r="C6" s="18" t="s">
        <v>131</v>
      </c>
      <c r="D6" s="19" t="s">
        <v>132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34"/>
      <c r="T6" s="22">
        <f t="shared" si="0"/>
        <v>0</v>
      </c>
      <c r="U6" s="23" t="e">
        <f t="shared" si="1"/>
        <v>#DIV/0!</v>
      </c>
      <c r="V6" s="24">
        <f t="shared" si="2"/>
        <v>0</v>
      </c>
      <c r="W6" s="35" t="e">
        <f t="shared" si="3"/>
        <v>#NUM!</v>
      </c>
      <c r="X6" s="35" t="e">
        <f t="shared" si="4"/>
        <v>#NUM!</v>
      </c>
      <c r="Y6" s="35" t="e">
        <f t="shared" si="5"/>
        <v>#NUM!</v>
      </c>
      <c r="Z6" s="35" t="e">
        <f>LARGE(E6:R6,4)+LARGE(E6:P6,3)+LARGE(E6:P6,2)+LARGE(E6:P6,1)</f>
        <v>#NUM!</v>
      </c>
    </row>
    <row r="7" spans="1:26" ht="12.75">
      <c r="A7" s="10"/>
      <c r="B7" s="8" t="s">
        <v>42</v>
      </c>
      <c r="C7" s="18" t="s">
        <v>133</v>
      </c>
      <c r="D7" s="19" t="s">
        <v>44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34"/>
      <c r="T7" s="22">
        <f t="shared" si="0"/>
        <v>0</v>
      </c>
      <c r="U7" s="23" t="e">
        <f t="shared" si="1"/>
        <v>#DIV/0!</v>
      </c>
      <c r="V7" s="24">
        <f t="shared" si="2"/>
        <v>0</v>
      </c>
      <c r="W7" s="35" t="e">
        <f t="shared" si="3"/>
        <v>#NUM!</v>
      </c>
      <c r="X7" s="35" t="e">
        <f t="shared" si="4"/>
        <v>#NUM!</v>
      </c>
      <c r="Y7" s="35" t="e">
        <f t="shared" si="5"/>
        <v>#NUM!</v>
      </c>
      <c r="Z7" s="35" t="e">
        <f aca="true" t="shared" si="6" ref="Z7:Z32">LARGE(E7:R7,4)+LARGE(E7:R7,3)+LARGE(E7:R7,2)+LARGE(E7:R7,1)</f>
        <v>#NUM!</v>
      </c>
    </row>
    <row r="8" spans="1:26" ht="12.75">
      <c r="A8" s="10"/>
      <c r="B8" s="8" t="s">
        <v>76</v>
      </c>
      <c r="C8" s="18" t="s">
        <v>77</v>
      </c>
      <c r="D8" s="19" t="s">
        <v>113</v>
      </c>
      <c r="E8" s="20">
        <v>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34"/>
      <c r="T8" s="22">
        <f t="shared" si="0"/>
        <v>1</v>
      </c>
      <c r="U8" s="23">
        <f t="shared" si="1"/>
        <v>1</v>
      </c>
      <c r="V8" s="24">
        <f t="shared" si="2"/>
        <v>1</v>
      </c>
      <c r="W8" s="35" t="e">
        <f t="shared" si="3"/>
        <v>#NUM!</v>
      </c>
      <c r="X8" s="35" t="e">
        <f t="shared" si="4"/>
        <v>#NUM!</v>
      </c>
      <c r="Y8" s="35" t="e">
        <f t="shared" si="5"/>
        <v>#NUM!</v>
      </c>
      <c r="Z8" s="35" t="e">
        <f t="shared" si="6"/>
        <v>#NUM!</v>
      </c>
    </row>
    <row r="9" spans="1:26" ht="12.75">
      <c r="A9" s="10"/>
      <c r="B9" s="8" t="s">
        <v>106</v>
      </c>
      <c r="C9" s="18" t="s">
        <v>71</v>
      </c>
      <c r="D9" s="19" t="s">
        <v>107</v>
      </c>
      <c r="E9" s="20"/>
      <c r="F9" s="20"/>
      <c r="G9" s="20">
        <v>937</v>
      </c>
      <c r="H9" s="20">
        <v>948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34"/>
      <c r="T9" s="22">
        <f t="shared" si="0"/>
        <v>2</v>
      </c>
      <c r="U9" s="23">
        <f t="shared" si="1"/>
        <v>942.5</v>
      </c>
      <c r="V9" s="24">
        <f t="shared" si="2"/>
        <v>1885</v>
      </c>
      <c r="W9" s="35" t="e">
        <f t="shared" si="3"/>
        <v>#NUM!</v>
      </c>
      <c r="X9" s="35" t="e">
        <f t="shared" si="4"/>
        <v>#NUM!</v>
      </c>
      <c r="Y9" s="35" t="e">
        <f t="shared" si="5"/>
        <v>#NUM!</v>
      </c>
      <c r="Z9" s="35" t="e">
        <f t="shared" si="6"/>
        <v>#NUM!</v>
      </c>
    </row>
    <row r="10" spans="1:26" ht="12.75">
      <c r="A10" s="10"/>
      <c r="B10" s="8" t="s">
        <v>134</v>
      </c>
      <c r="C10" s="18" t="s">
        <v>135</v>
      </c>
      <c r="D10" s="19" t="s">
        <v>113</v>
      </c>
      <c r="E10" s="20"/>
      <c r="F10" s="20"/>
      <c r="G10" s="20"/>
      <c r="H10" s="20"/>
      <c r="I10" s="20"/>
      <c r="J10" s="20"/>
      <c r="K10" s="20"/>
      <c r="L10" s="20"/>
      <c r="M10" s="20"/>
      <c r="N10" s="18"/>
      <c r="O10" s="18"/>
      <c r="P10" s="18"/>
      <c r="Q10" s="20"/>
      <c r="R10" s="20"/>
      <c r="S10" s="34"/>
      <c r="T10" s="22">
        <f t="shared" si="0"/>
        <v>0</v>
      </c>
      <c r="U10" s="23" t="e">
        <f t="shared" si="1"/>
        <v>#DIV/0!</v>
      </c>
      <c r="V10" s="24">
        <f t="shared" si="2"/>
        <v>0</v>
      </c>
      <c r="W10" s="35" t="e">
        <f t="shared" si="3"/>
        <v>#NUM!</v>
      </c>
      <c r="X10" s="35" t="e">
        <f t="shared" si="4"/>
        <v>#NUM!</v>
      </c>
      <c r="Y10" s="35" t="e">
        <f t="shared" si="5"/>
        <v>#NUM!</v>
      </c>
      <c r="Z10" s="35" t="e">
        <f t="shared" si="6"/>
        <v>#NUM!</v>
      </c>
    </row>
    <row r="11" spans="1:26" ht="12.75">
      <c r="A11" s="10"/>
      <c r="B11" s="8" t="s">
        <v>65</v>
      </c>
      <c r="C11" s="18" t="s">
        <v>66</v>
      </c>
      <c r="D11" s="19" t="s">
        <v>114</v>
      </c>
      <c r="E11" s="20">
        <v>702</v>
      </c>
      <c r="F11" s="20"/>
      <c r="G11" s="20"/>
      <c r="H11" s="20"/>
      <c r="I11" s="20"/>
      <c r="J11" s="20"/>
      <c r="K11" s="20"/>
      <c r="L11" s="20"/>
      <c r="M11" s="20"/>
      <c r="N11" s="18"/>
      <c r="O11" s="18"/>
      <c r="P11" s="18"/>
      <c r="Q11" s="20"/>
      <c r="R11" s="20"/>
      <c r="S11" s="34"/>
      <c r="T11" s="22">
        <f t="shared" si="0"/>
        <v>1</v>
      </c>
      <c r="U11" s="23">
        <f t="shared" si="1"/>
        <v>702</v>
      </c>
      <c r="V11" s="24"/>
      <c r="W11" s="35" t="e">
        <f t="shared" si="3"/>
        <v>#NUM!</v>
      </c>
      <c r="X11" s="35" t="e">
        <f t="shared" si="4"/>
        <v>#NUM!</v>
      </c>
      <c r="Y11" s="35" t="e">
        <f t="shared" si="5"/>
        <v>#NUM!</v>
      </c>
      <c r="Z11" s="35" t="e">
        <f t="shared" si="6"/>
        <v>#NUM!</v>
      </c>
    </row>
    <row r="12" spans="1:26" ht="12.75">
      <c r="A12" s="10"/>
      <c r="B12" s="8" t="s">
        <v>136</v>
      </c>
      <c r="C12" s="18" t="s">
        <v>137</v>
      </c>
      <c r="D12" s="19" t="s">
        <v>138</v>
      </c>
      <c r="E12" s="20"/>
      <c r="F12" s="20"/>
      <c r="G12" s="20"/>
      <c r="H12" s="20"/>
      <c r="I12" s="20"/>
      <c r="J12" s="20"/>
      <c r="K12" s="20"/>
      <c r="L12" s="20"/>
      <c r="M12" s="20"/>
      <c r="N12" s="18"/>
      <c r="O12" s="18"/>
      <c r="P12" s="18"/>
      <c r="Q12" s="20"/>
      <c r="R12" s="20"/>
      <c r="S12" s="34"/>
      <c r="T12" s="22">
        <f t="shared" si="0"/>
        <v>0</v>
      </c>
      <c r="U12" s="23" t="e">
        <f t="shared" si="1"/>
        <v>#DIV/0!</v>
      </c>
      <c r="V12" s="24">
        <f aca="true" t="shared" si="7" ref="V12:V32">SUM(E12:R12)</f>
        <v>0</v>
      </c>
      <c r="W12" s="35" t="e">
        <f t="shared" si="3"/>
        <v>#NUM!</v>
      </c>
      <c r="X12" s="35" t="e">
        <f t="shared" si="4"/>
        <v>#NUM!</v>
      </c>
      <c r="Y12" s="35" t="e">
        <f t="shared" si="5"/>
        <v>#NUM!</v>
      </c>
      <c r="Z12" s="35" t="e">
        <f t="shared" si="6"/>
        <v>#NUM!</v>
      </c>
    </row>
    <row r="13" spans="1:26" ht="12.75">
      <c r="A13" s="10"/>
      <c r="B13" s="8" t="s">
        <v>108</v>
      </c>
      <c r="C13" s="18" t="s">
        <v>109</v>
      </c>
      <c r="D13" s="19" t="s">
        <v>58</v>
      </c>
      <c r="E13" s="20"/>
      <c r="F13" s="20"/>
      <c r="G13" s="20">
        <v>952</v>
      </c>
      <c r="H13" s="20">
        <v>853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4"/>
      <c r="T13" s="22">
        <f t="shared" si="0"/>
        <v>2</v>
      </c>
      <c r="U13" s="23">
        <f t="shared" si="1"/>
        <v>902.5</v>
      </c>
      <c r="V13" s="24">
        <f t="shared" si="7"/>
        <v>1805</v>
      </c>
      <c r="W13" s="35" t="e">
        <f t="shared" si="3"/>
        <v>#NUM!</v>
      </c>
      <c r="X13" s="35" t="e">
        <f t="shared" si="4"/>
        <v>#NUM!</v>
      </c>
      <c r="Y13" s="35" t="e">
        <f t="shared" si="5"/>
        <v>#NUM!</v>
      </c>
      <c r="Z13" s="35" t="e">
        <f t="shared" si="6"/>
        <v>#NUM!</v>
      </c>
    </row>
    <row r="14" spans="1:26" ht="12.75">
      <c r="A14" s="10"/>
      <c r="B14" s="25" t="s">
        <v>139</v>
      </c>
      <c r="C14" s="18" t="s">
        <v>140</v>
      </c>
      <c r="D14" s="19" t="s">
        <v>104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4"/>
      <c r="T14" s="22">
        <f t="shared" si="0"/>
        <v>0</v>
      </c>
      <c r="U14" s="23" t="e">
        <f t="shared" si="1"/>
        <v>#DIV/0!</v>
      </c>
      <c r="V14" s="24">
        <f t="shared" si="7"/>
        <v>0</v>
      </c>
      <c r="W14" s="35" t="e">
        <f t="shared" si="3"/>
        <v>#NUM!</v>
      </c>
      <c r="X14" s="35" t="e">
        <f t="shared" si="4"/>
        <v>#NUM!</v>
      </c>
      <c r="Y14" s="35" t="e">
        <f t="shared" si="5"/>
        <v>#NUM!</v>
      </c>
      <c r="Z14" s="35" t="e">
        <f t="shared" si="6"/>
        <v>#NUM!</v>
      </c>
    </row>
    <row r="15" spans="1:26" ht="12.75">
      <c r="A15" s="10"/>
      <c r="B15" s="25" t="s">
        <v>111</v>
      </c>
      <c r="C15" s="18" t="s">
        <v>112</v>
      </c>
      <c r="D15" s="19" t="s">
        <v>113</v>
      </c>
      <c r="E15" s="20"/>
      <c r="F15" s="20"/>
      <c r="G15" s="20">
        <v>879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4"/>
      <c r="T15" s="22">
        <f t="shared" si="0"/>
        <v>1</v>
      </c>
      <c r="U15" s="23">
        <f t="shared" si="1"/>
        <v>879</v>
      </c>
      <c r="V15" s="24">
        <f t="shared" si="7"/>
        <v>879</v>
      </c>
      <c r="W15" s="35" t="e">
        <f t="shared" si="3"/>
        <v>#NUM!</v>
      </c>
      <c r="X15" s="35" t="e">
        <f t="shared" si="4"/>
        <v>#NUM!</v>
      </c>
      <c r="Y15" s="35" t="e">
        <f t="shared" si="5"/>
        <v>#NUM!</v>
      </c>
      <c r="Z15" s="35" t="e">
        <f t="shared" si="6"/>
        <v>#NUM!</v>
      </c>
    </row>
    <row r="16" spans="1:26" s="28" customFormat="1" ht="12.75">
      <c r="A16" s="10"/>
      <c r="B16" s="8">
        <v>22</v>
      </c>
      <c r="C16" s="18" t="s">
        <v>141</v>
      </c>
      <c r="D16" s="19" t="s">
        <v>142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4"/>
      <c r="T16" s="22">
        <f t="shared" si="0"/>
        <v>0</v>
      </c>
      <c r="U16" s="23" t="e">
        <f t="shared" si="1"/>
        <v>#DIV/0!</v>
      </c>
      <c r="V16" s="24">
        <f t="shared" si="7"/>
        <v>0</v>
      </c>
      <c r="W16" s="35" t="e">
        <f t="shared" si="3"/>
        <v>#NUM!</v>
      </c>
      <c r="X16" s="35" t="e">
        <f t="shared" si="4"/>
        <v>#NUM!</v>
      </c>
      <c r="Y16" s="35" t="e">
        <f t="shared" si="5"/>
        <v>#NUM!</v>
      </c>
      <c r="Z16" s="35" t="e">
        <f t="shared" si="6"/>
        <v>#NUM!</v>
      </c>
    </row>
    <row r="17" spans="1:26" ht="12.75">
      <c r="A17" s="10"/>
      <c r="B17" s="8" t="s">
        <v>37</v>
      </c>
      <c r="C17" s="18" t="s">
        <v>38</v>
      </c>
      <c r="D17" s="19" t="s">
        <v>39</v>
      </c>
      <c r="E17" s="20">
        <v>1000</v>
      </c>
      <c r="F17" s="20"/>
      <c r="G17" s="20">
        <v>1000</v>
      </c>
      <c r="H17" s="20">
        <v>947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4"/>
      <c r="T17" s="22">
        <f t="shared" si="0"/>
        <v>3</v>
      </c>
      <c r="U17" s="23">
        <f t="shared" si="1"/>
        <v>982.3333333333334</v>
      </c>
      <c r="V17" s="24">
        <f t="shared" si="7"/>
        <v>2947</v>
      </c>
      <c r="W17" s="35" t="e">
        <f t="shared" si="3"/>
        <v>#NUM!</v>
      </c>
      <c r="X17" s="35" t="e">
        <f t="shared" si="4"/>
        <v>#NUM!</v>
      </c>
      <c r="Y17" s="35" t="e">
        <f t="shared" si="5"/>
        <v>#NUM!</v>
      </c>
      <c r="Z17" s="35" t="e">
        <f t="shared" si="6"/>
        <v>#NUM!</v>
      </c>
    </row>
    <row r="18" spans="1:26" ht="12.75">
      <c r="A18" s="10"/>
      <c r="B18" s="8" t="s">
        <v>143</v>
      </c>
      <c r="C18" s="18" t="s">
        <v>144</v>
      </c>
      <c r="D18" s="19" t="s">
        <v>107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4"/>
      <c r="T18" s="22">
        <f t="shared" si="0"/>
        <v>0</v>
      </c>
      <c r="U18" s="23" t="e">
        <f t="shared" si="1"/>
        <v>#DIV/0!</v>
      </c>
      <c r="V18" s="24">
        <f t="shared" si="7"/>
        <v>0</v>
      </c>
      <c r="W18" s="35" t="e">
        <f t="shared" si="3"/>
        <v>#NUM!</v>
      </c>
      <c r="X18" s="35" t="e">
        <f t="shared" si="4"/>
        <v>#NUM!</v>
      </c>
      <c r="Y18" s="35" t="e">
        <f t="shared" si="5"/>
        <v>#NUM!</v>
      </c>
      <c r="Z18" s="35" t="e">
        <f t="shared" si="6"/>
        <v>#NUM!</v>
      </c>
    </row>
    <row r="19" spans="1:26" ht="12.75">
      <c r="A19" s="10"/>
      <c r="B19" s="8" t="s">
        <v>74</v>
      </c>
      <c r="C19" s="18" t="s">
        <v>110</v>
      </c>
      <c r="D19" s="19" t="s">
        <v>74</v>
      </c>
      <c r="E19" s="20"/>
      <c r="F19" s="20"/>
      <c r="G19" s="20"/>
      <c r="H19" s="20"/>
      <c r="I19" s="20"/>
      <c r="J19" s="20">
        <v>928</v>
      </c>
      <c r="K19" s="20"/>
      <c r="L19" s="20"/>
      <c r="M19" s="20"/>
      <c r="N19" s="20"/>
      <c r="O19" s="20"/>
      <c r="P19" s="20"/>
      <c r="Q19" s="20"/>
      <c r="R19" s="20"/>
      <c r="S19" s="20"/>
      <c r="T19" s="22">
        <f t="shared" si="0"/>
        <v>1</v>
      </c>
      <c r="U19" s="23">
        <f t="shared" si="1"/>
        <v>928</v>
      </c>
      <c r="V19" s="24">
        <f t="shared" si="7"/>
        <v>928</v>
      </c>
      <c r="W19" s="35" t="e">
        <f t="shared" si="3"/>
        <v>#NUM!</v>
      </c>
      <c r="X19" s="35" t="e">
        <f t="shared" si="4"/>
        <v>#NUM!</v>
      </c>
      <c r="Y19" s="35" t="e">
        <f t="shared" si="5"/>
        <v>#NUM!</v>
      </c>
      <c r="Z19" s="35" t="e">
        <f t="shared" si="6"/>
        <v>#NUM!</v>
      </c>
    </row>
    <row r="20" spans="1:26" ht="12.75">
      <c r="A20" s="10"/>
      <c r="B20" s="8" t="s">
        <v>22</v>
      </c>
      <c r="C20" s="18" t="s">
        <v>103</v>
      </c>
      <c r="D20" s="19" t="s">
        <v>104</v>
      </c>
      <c r="E20" s="20" t="s">
        <v>105</v>
      </c>
      <c r="F20" s="20" t="s">
        <v>105</v>
      </c>
      <c r="G20" s="20">
        <v>724</v>
      </c>
      <c r="H20" s="20">
        <v>741</v>
      </c>
      <c r="I20" s="20">
        <v>600</v>
      </c>
      <c r="J20" s="20" t="s">
        <v>105</v>
      </c>
      <c r="K20" s="20">
        <v>1000</v>
      </c>
      <c r="L20" s="20">
        <v>743</v>
      </c>
      <c r="M20" s="20">
        <v>710</v>
      </c>
      <c r="N20" s="20" t="s">
        <v>105</v>
      </c>
      <c r="O20" s="20" t="s">
        <v>105</v>
      </c>
      <c r="P20" s="20" t="s">
        <v>105</v>
      </c>
      <c r="Q20" s="20" t="s">
        <v>105</v>
      </c>
      <c r="R20" s="20" t="s">
        <v>105</v>
      </c>
      <c r="S20" s="20" t="s">
        <v>105</v>
      </c>
      <c r="T20" s="22">
        <f t="shared" si="0"/>
        <v>6</v>
      </c>
      <c r="U20" s="23">
        <f t="shared" si="1"/>
        <v>753</v>
      </c>
      <c r="V20" s="24">
        <f t="shared" si="7"/>
        <v>4518</v>
      </c>
      <c r="W20" s="35" t="e">
        <f t="shared" si="3"/>
        <v>#NUM!</v>
      </c>
      <c r="X20" s="35">
        <f t="shared" si="4"/>
        <v>4518</v>
      </c>
      <c r="Y20" s="35">
        <f t="shared" si="5"/>
        <v>3918</v>
      </c>
      <c r="Z20" s="35">
        <f t="shared" si="6"/>
        <v>3208</v>
      </c>
    </row>
    <row r="21" spans="1:26" ht="12.75">
      <c r="A21" s="10"/>
      <c r="B21" s="8" t="s">
        <v>145</v>
      </c>
      <c r="C21" s="18" t="s">
        <v>146</v>
      </c>
      <c r="D21" s="19" t="s">
        <v>147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 t="s">
        <v>105</v>
      </c>
      <c r="J21" s="20" t="s">
        <v>105</v>
      </c>
      <c r="K21" s="20" t="s">
        <v>105</v>
      </c>
      <c r="L21" s="20" t="s">
        <v>105</v>
      </c>
      <c r="M21" s="20" t="s">
        <v>105</v>
      </c>
      <c r="N21" s="20" t="s">
        <v>105</v>
      </c>
      <c r="O21" s="20" t="s">
        <v>105</v>
      </c>
      <c r="P21" s="20" t="s">
        <v>105</v>
      </c>
      <c r="Q21" s="20" t="s">
        <v>105</v>
      </c>
      <c r="R21" s="20" t="s">
        <v>105</v>
      </c>
      <c r="S21" s="20" t="s">
        <v>105</v>
      </c>
      <c r="T21" s="22">
        <f t="shared" si="0"/>
        <v>0</v>
      </c>
      <c r="U21" s="23" t="e">
        <f t="shared" si="1"/>
        <v>#DIV/0!</v>
      </c>
      <c r="V21" s="24">
        <f t="shared" si="7"/>
        <v>0</v>
      </c>
      <c r="W21" s="35" t="e">
        <f t="shared" si="3"/>
        <v>#NUM!</v>
      </c>
      <c r="X21" s="35" t="e">
        <f t="shared" si="4"/>
        <v>#NUM!</v>
      </c>
      <c r="Y21" s="35" t="e">
        <f t="shared" si="5"/>
        <v>#NUM!</v>
      </c>
      <c r="Z21" s="35" t="e">
        <f t="shared" si="6"/>
        <v>#NUM!</v>
      </c>
    </row>
    <row r="22" spans="1:26" ht="12.75">
      <c r="A22" s="10"/>
      <c r="B22" s="8" t="s">
        <v>40</v>
      </c>
      <c r="C22" s="18" t="s">
        <v>41</v>
      </c>
      <c r="D22" s="19" t="s">
        <v>39</v>
      </c>
      <c r="E22" s="20" t="s">
        <v>105</v>
      </c>
      <c r="F22" s="20" t="s">
        <v>105</v>
      </c>
      <c r="G22" s="20" t="s">
        <v>105</v>
      </c>
      <c r="H22" s="20" t="s">
        <v>105</v>
      </c>
      <c r="I22" s="20" t="s">
        <v>105</v>
      </c>
      <c r="J22" s="20" t="s">
        <v>105</v>
      </c>
      <c r="K22" s="20" t="s">
        <v>105</v>
      </c>
      <c r="L22" s="20" t="s">
        <v>105</v>
      </c>
      <c r="M22" s="20" t="s">
        <v>105</v>
      </c>
      <c r="N22" s="20" t="s">
        <v>105</v>
      </c>
      <c r="O22" s="20" t="s">
        <v>105</v>
      </c>
      <c r="P22" s="20" t="s">
        <v>105</v>
      </c>
      <c r="Q22" s="20" t="s">
        <v>105</v>
      </c>
      <c r="R22" s="20" t="s">
        <v>105</v>
      </c>
      <c r="S22" s="20" t="s">
        <v>105</v>
      </c>
      <c r="T22" s="22">
        <f t="shared" si="0"/>
        <v>0</v>
      </c>
      <c r="U22" s="23" t="e">
        <f t="shared" si="1"/>
        <v>#DIV/0!</v>
      </c>
      <c r="V22" s="24">
        <f t="shared" si="7"/>
        <v>0</v>
      </c>
      <c r="W22" s="35" t="e">
        <f t="shared" si="3"/>
        <v>#NUM!</v>
      </c>
      <c r="X22" s="35" t="e">
        <f t="shared" si="4"/>
        <v>#NUM!</v>
      </c>
      <c r="Y22" s="35" t="e">
        <f t="shared" si="5"/>
        <v>#NUM!</v>
      </c>
      <c r="Z22" s="35" t="e">
        <f t="shared" si="6"/>
        <v>#NUM!</v>
      </c>
    </row>
    <row r="23" spans="1:26" ht="12.75">
      <c r="A23" s="10"/>
      <c r="B23" s="8" t="s">
        <v>56</v>
      </c>
      <c r="C23" s="18" t="s">
        <v>57</v>
      </c>
      <c r="D23" s="19" t="s">
        <v>114</v>
      </c>
      <c r="E23" s="20"/>
      <c r="F23" s="20"/>
      <c r="G23" s="20"/>
      <c r="H23" s="20"/>
      <c r="I23" s="20"/>
      <c r="J23" s="20">
        <v>302</v>
      </c>
      <c r="K23" s="20"/>
      <c r="L23" s="20"/>
      <c r="M23" s="20"/>
      <c r="N23" s="20"/>
      <c r="O23" s="20"/>
      <c r="P23" s="20"/>
      <c r="Q23" s="20"/>
      <c r="R23" s="20"/>
      <c r="S23" s="20"/>
      <c r="T23" s="22">
        <f t="shared" si="0"/>
        <v>1</v>
      </c>
      <c r="U23" s="23">
        <f t="shared" si="1"/>
        <v>302</v>
      </c>
      <c r="V23" s="24">
        <f t="shared" si="7"/>
        <v>302</v>
      </c>
      <c r="W23" s="35" t="e">
        <f t="shared" si="3"/>
        <v>#NUM!</v>
      </c>
      <c r="X23" s="35" t="e">
        <f t="shared" si="4"/>
        <v>#NUM!</v>
      </c>
      <c r="Y23" s="35" t="e">
        <f t="shared" si="5"/>
        <v>#NUM!</v>
      </c>
      <c r="Z23" s="35" t="e">
        <f t="shared" si="6"/>
        <v>#NUM!</v>
      </c>
    </row>
    <row r="24" spans="1:26" ht="12.75">
      <c r="A24" s="10"/>
      <c r="B24" s="8" t="s">
        <v>148</v>
      </c>
      <c r="C24" s="18" t="s">
        <v>149</v>
      </c>
      <c r="D24" s="19" t="s">
        <v>150</v>
      </c>
      <c r="E24" s="20" t="s">
        <v>105</v>
      </c>
      <c r="F24" s="20" t="s">
        <v>105</v>
      </c>
      <c r="G24" s="20" t="s">
        <v>105</v>
      </c>
      <c r="H24" s="20" t="s">
        <v>105</v>
      </c>
      <c r="I24" s="20" t="s">
        <v>105</v>
      </c>
      <c r="J24" s="20" t="s">
        <v>105</v>
      </c>
      <c r="K24" s="20" t="s">
        <v>105</v>
      </c>
      <c r="L24" s="20" t="s">
        <v>105</v>
      </c>
      <c r="M24" s="20" t="s">
        <v>105</v>
      </c>
      <c r="N24" s="20" t="s">
        <v>105</v>
      </c>
      <c r="O24" s="20" t="s">
        <v>105</v>
      </c>
      <c r="P24" s="20" t="s">
        <v>105</v>
      </c>
      <c r="Q24" s="20" t="s">
        <v>105</v>
      </c>
      <c r="R24" s="20" t="s">
        <v>105</v>
      </c>
      <c r="S24" s="20" t="s">
        <v>105</v>
      </c>
      <c r="T24" s="22">
        <f t="shared" si="0"/>
        <v>0</v>
      </c>
      <c r="U24" s="23" t="e">
        <f t="shared" si="1"/>
        <v>#DIV/0!</v>
      </c>
      <c r="V24" s="24">
        <f t="shared" si="7"/>
        <v>0</v>
      </c>
      <c r="W24" s="35" t="e">
        <f t="shared" si="3"/>
        <v>#NUM!</v>
      </c>
      <c r="X24" s="35" t="e">
        <f t="shared" si="4"/>
        <v>#NUM!</v>
      </c>
      <c r="Y24" s="35" t="e">
        <f t="shared" si="5"/>
        <v>#NUM!</v>
      </c>
      <c r="Z24" s="35" t="e">
        <f t="shared" si="6"/>
        <v>#NUM!</v>
      </c>
    </row>
    <row r="25" spans="1:26" ht="12.75">
      <c r="A25" s="10"/>
      <c r="B25" s="8" t="s">
        <v>33</v>
      </c>
      <c r="C25" s="18" t="s">
        <v>34</v>
      </c>
      <c r="D25" s="19" t="s">
        <v>151</v>
      </c>
      <c r="E25" s="20" t="s">
        <v>105</v>
      </c>
      <c r="F25" s="20" t="s">
        <v>105</v>
      </c>
      <c r="G25" s="20" t="s">
        <v>105</v>
      </c>
      <c r="H25" s="20" t="s">
        <v>105</v>
      </c>
      <c r="I25" s="20" t="s">
        <v>105</v>
      </c>
      <c r="J25" s="20" t="s">
        <v>105</v>
      </c>
      <c r="K25" s="20" t="s">
        <v>105</v>
      </c>
      <c r="L25" s="20" t="s">
        <v>105</v>
      </c>
      <c r="M25" s="20" t="s">
        <v>105</v>
      </c>
      <c r="N25" s="20" t="s">
        <v>105</v>
      </c>
      <c r="O25" s="20" t="s">
        <v>105</v>
      </c>
      <c r="P25" s="20" t="s">
        <v>105</v>
      </c>
      <c r="Q25" s="20" t="s">
        <v>105</v>
      </c>
      <c r="R25" s="20" t="s">
        <v>105</v>
      </c>
      <c r="S25" s="20" t="s">
        <v>105</v>
      </c>
      <c r="T25" s="22">
        <f t="shared" si="0"/>
        <v>0</v>
      </c>
      <c r="U25" s="23" t="e">
        <f t="shared" si="1"/>
        <v>#DIV/0!</v>
      </c>
      <c r="V25" s="24">
        <f t="shared" si="7"/>
        <v>0</v>
      </c>
      <c r="W25" s="35" t="e">
        <f t="shared" si="3"/>
        <v>#NUM!</v>
      </c>
      <c r="X25" s="35" t="e">
        <f t="shared" si="4"/>
        <v>#NUM!</v>
      </c>
      <c r="Y25" s="35" t="e">
        <f t="shared" si="5"/>
        <v>#NUM!</v>
      </c>
      <c r="Z25" s="35" t="e">
        <f t="shared" si="6"/>
        <v>#NUM!</v>
      </c>
    </row>
    <row r="26" spans="1:26" ht="12.75">
      <c r="A26" s="10"/>
      <c r="B26" s="8" t="s">
        <v>152</v>
      </c>
      <c r="C26" s="18" t="s">
        <v>153</v>
      </c>
      <c r="D26" s="19" t="s">
        <v>117</v>
      </c>
      <c r="E26" s="20" t="s">
        <v>105</v>
      </c>
      <c r="F26" s="20" t="s">
        <v>105</v>
      </c>
      <c r="G26" s="20" t="s">
        <v>105</v>
      </c>
      <c r="H26" s="20" t="s">
        <v>105</v>
      </c>
      <c r="I26" s="20" t="s">
        <v>105</v>
      </c>
      <c r="J26" s="20" t="s">
        <v>105</v>
      </c>
      <c r="K26" s="20" t="s">
        <v>105</v>
      </c>
      <c r="L26" s="20" t="s">
        <v>105</v>
      </c>
      <c r="M26" s="20" t="s">
        <v>105</v>
      </c>
      <c r="N26" s="20" t="s">
        <v>105</v>
      </c>
      <c r="O26" s="20" t="s">
        <v>105</v>
      </c>
      <c r="P26" s="20" t="s">
        <v>105</v>
      </c>
      <c r="Q26" s="20" t="s">
        <v>105</v>
      </c>
      <c r="R26" s="20" t="s">
        <v>105</v>
      </c>
      <c r="S26" s="20" t="s">
        <v>105</v>
      </c>
      <c r="T26" s="22">
        <f t="shared" si="0"/>
        <v>0</v>
      </c>
      <c r="U26" s="23" t="e">
        <f t="shared" si="1"/>
        <v>#DIV/0!</v>
      </c>
      <c r="V26" s="24">
        <f t="shared" si="7"/>
        <v>0</v>
      </c>
      <c r="W26" s="35" t="e">
        <f t="shared" si="3"/>
        <v>#NUM!</v>
      </c>
      <c r="X26" s="35" t="e">
        <f t="shared" si="4"/>
        <v>#NUM!</v>
      </c>
      <c r="Y26" s="35" t="e">
        <f t="shared" si="5"/>
        <v>#NUM!</v>
      </c>
      <c r="Z26" s="35" t="e">
        <f t="shared" si="6"/>
        <v>#NUM!</v>
      </c>
    </row>
    <row r="27" spans="1:26" ht="12.75">
      <c r="A27" s="10"/>
      <c r="B27" s="8" t="s">
        <v>59</v>
      </c>
      <c r="C27" s="18" t="s">
        <v>60</v>
      </c>
      <c r="D27" s="19" t="s">
        <v>142</v>
      </c>
      <c r="E27" s="20" t="s">
        <v>105</v>
      </c>
      <c r="F27" s="20" t="s">
        <v>105</v>
      </c>
      <c r="G27" s="20" t="s">
        <v>105</v>
      </c>
      <c r="H27" s="20" t="s">
        <v>105</v>
      </c>
      <c r="I27" s="20" t="s">
        <v>105</v>
      </c>
      <c r="J27" s="20" t="s">
        <v>105</v>
      </c>
      <c r="K27" s="20" t="s">
        <v>105</v>
      </c>
      <c r="L27" s="20" t="s">
        <v>105</v>
      </c>
      <c r="M27" s="20" t="s">
        <v>105</v>
      </c>
      <c r="N27" s="20" t="s">
        <v>105</v>
      </c>
      <c r="O27" s="20" t="s">
        <v>105</v>
      </c>
      <c r="P27" s="20" t="s">
        <v>105</v>
      </c>
      <c r="Q27" s="20" t="s">
        <v>105</v>
      </c>
      <c r="R27" s="20" t="s">
        <v>105</v>
      </c>
      <c r="S27" s="20" t="s">
        <v>105</v>
      </c>
      <c r="T27" s="22">
        <f t="shared" si="0"/>
        <v>0</v>
      </c>
      <c r="U27" s="23" t="e">
        <f t="shared" si="1"/>
        <v>#DIV/0!</v>
      </c>
      <c r="V27" s="24">
        <f t="shared" si="7"/>
        <v>0</v>
      </c>
      <c r="W27" s="35" t="e">
        <f t="shared" si="3"/>
        <v>#NUM!</v>
      </c>
      <c r="X27" s="35" t="e">
        <f t="shared" si="4"/>
        <v>#NUM!</v>
      </c>
      <c r="Y27" s="35" t="e">
        <f t="shared" si="5"/>
        <v>#NUM!</v>
      </c>
      <c r="Z27" s="35" t="e">
        <f t="shared" si="6"/>
        <v>#NUM!</v>
      </c>
    </row>
    <row r="28" spans="1:26" ht="12.75">
      <c r="A28" s="10"/>
      <c r="B28" s="8" t="s">
        <v>35</v>
      </c>
      <c r="C28" s="18" t="s">
        <v>154</v>
      </c>
      <c r="D28" s="19"/>
      <c r="E28" s="20" t="s">
        <v>105</v>
      </c>
      <c r="F28" s="20" t="s">
        <v>105</v>
      </c>
      <c r="G28" s="20" t="s">
        <v>105</v>
      </c>
      <c r="H28" s="20" t="s">
        <v>105</v>
      </c>
      <c r="I28" s="20" t="s">
        <v>105</v>
      </c>
      <c r="J28" s="20" t="s">
        <v>105</v>
      </c>
      <c r="K28" s="20" t="s">
        <v>105</v>
      </c>
      <c r="L28" s="20" t="s">
        <v>105</v>
      </c>
      <c r="M28" s="20" t="s">
        <v>105</v>
      </c>
      <c r="N28" s="20" t="s">
        <v>105</v>
      </c>
      <c r="O28" s="20" t="s">
        <v>105</v>
      </c>
      <c r="P28" s="20" t="s">
        <v>105</v>
      </c>
      <c r="Q28" s="20" t="s">
        <v>105</v>
      </c>
      <c r="R28" s="20" t="s">
        <v>105</v>
      </c>
      <c r="S28" s="20" t="s">
        <v>105</v>
      </c>
      <c r="T28" s="22">
        <f t="shared" si="0"/>
        <v>0</v>
      </c>
      <c r="U28" s="23" t="e">
        <f t="shared" si="1"/>
        <v>#DIV/0!</v>
      </c>
      <c r="V28" s="24">
        <f t="shared" si="7"/>
        <v>0</v>
      </c>
      <c r="W28" s="35" t="e">
        <f t="shared" si="3"/>
        <v>#NUM!</v>
      </c>
      <c r="X28" s="35" t="e">
        <f t="shared" si="4"/>
        <v>#NUM!</v>
      </c>
      <c r="Y28" s="35" t="e">
        <f t="shared" si="5"/>
        <v>#NUM!</v>
      </c>
      <c r="Z28" s="35" t="e">
        <f t="shared" si="6"/>
        <v>#NUM!</v>
      </c>
    </row>
    <row r="29" spans="1:26" ht="12.75">
      <c r="A29" s="10"/>
      <c r="B29" s="8" t="s">
        <v>25</v>
      </c>
      <c r="C29" s="18" t="s">
        <v>26</v>
      </c>
      <c r="D29" s="19" t="s">
        <v>27</v>
      </c>
      <c r="E29" s="20" t="s">
        <v>105</v>
      </c>
      <c r="F29" s="20" t="s">
        <v>105</v>
      </c>
      <c r="G29" s="20" t="s">
        <v>105</v>
      </c>
      <c r="H29" s="20" t="s">
        <v>105</v>
      </c>
      <c r="I29" s="20" t="s">
        <v>105</v>
      </c>
      <c r="J29" s="20" t="s">
        <v>105</v>
      </c>
      <c r="K29" s="20" t="s">
        <v>105</v>
      </c>
      <c r="L29" s="20" t="s">
        <v>105</v>
      </c>
      <c r="M29" s="20" t="s">
        <v>105</v>
      </c>
      <c r="N29" s="20" t="s">
        <v>105</v>
      </c>
      <c r="O29" s="20" t="s">
        <v>105</v>
      </c>
      <c r="P29" s="20" t="s">
        <v>105</v>
      </c>
      <c r="Q29" s="20" t="s">
        <v>105</v>
      </c>
      <c r="R29" s="20" t="s">
        <v>105</v>
      </c>
      <c r="S29" s="20" t="s">
        <v>105</v>
      </c>
      <c r="T29" s="22">
        <f t="shared" si="0"/>
        <v>0</v>
      </c>
      <c r="U29" s="23" t="e">
        <f t="shared" si="1"/>
        <v>#DIV/0!</v>
      </c>
      <c r="V29" s="24">
        <f t="shared" si="7"/>
        <v>0</v>
      </c>
      <c r="W29" s="35" t="e">
        <f t="shared" si="3"/>
        <v>#NUM!</v>
      </c>
      <c r="X29" s="35" t="e">
        <f t="shared" si="4"/>
        <v>#NUM!</v>
      </c>
      <c r="Y29" s="35" t="e">
        <f t="shared" si="5"/>
        <v>#NUM!</v>
      </c>
      <c r="Z29" s="35" t="e">
        <f t="shared" si="6"/>
        <v>#NUM!</v>
      </c>
    </row>
    <row r="30" spans="1:29" ht="12.75">
      <c r="A30" s="10"/>
      <c r="B30" s="8" t="s">
        <v>28</v>
      </c>
      <c r="C30" s="18" t="s">
        <v>29</v>
      </c>
      <c r="D30" s="19" t="s">
        <v>107</v>
      </c>
      <c r="E30" s="20" t="s">
        <v>105</v>
      </c>
      <c r="F30" s="20" t="s">
        <v>105</v>
      </c>
      <c r="G30" s="20" t="s">
        <v>105</v>
      </c>
      <c r="H30" s="20" t="s">
        <v>105</v>
      </c>
      <c r="I30" s="20" t="s">
        <v>105</v>
      </c>
      <c r="J30" s="20" t="s">
        <v>105</v>
      </c>
      <c r="K30" s="20" t="s">
        <v>105</v>
      </c>
      <c r="L30" s="20" t="s">
        <v>105</v>
      </c>
      <c r="M30" s="20" t="s">
        <v>105</v>
      </c>
      <c r="N30" s="20" t="s">
        <v>105</v>
      </c>
      <c r="O30" s="20" t="s">
        <v>105</v>
      </c>
      <c r="P30" s="20" t="s">
        <v>105</v>
      </c>
      <c r="Q30" s="20" t="s">
        <v>105</v>
      </c>
      <c r="R30" s="20" t="s">
        <v>105</v>
      </c>
      <c r="S30" s="20" t="s">
        <v>105</v>
      </c>
      <c r="T30" s="22">
        <f t="shared" si="0"/>
        <v>0</v>
      </c>
      <c r="U30" s="23" t="e">
        <f t="shared" si="1"/>
        <v>#DIV/0!</v>
      </c>
      <c r="V30" s="24">
        <f t="shared" si="7"/>
        <v>0</v>
      </c>
      <c r="W30" s="35" t="e">
        <f t="shared" si="3"/>
        <v>#NUM!</v>
      </c>
      <c r="X30" s="35" t="e">
        <f t="shared" si="4"/>
        <v>#NUM!</v>
      </c>
      <c r="Y30" s="35" t="e">
        <f t="shared" si="5"/>
        <v>#NUM!</v>
      </c>
      <c r="Z30" s="35" t="e">
        <f t="shared" si="6"/>
        <v>#NUM!</v>
      </c>
      <c r="AC30" s="31"/>
    </row>
    <row r="31" spans="1:26" ht="12.75">
      <c r="A31" s="19"/>
      <c r="B31" s="8" t="s">
        <v>72</v>
      </c>
      <c r="C31" s="18" t="s">
        <v>155</v>
      </c>
      <c r="D31" s="19" t="s">
        <v>156</v>
      </c>
      <c r="E31" s="20" t="s">
        <v>105</v>
      </c>
      <c r="F31" s="20" t="s">
        <v>105</v>
      </c>
      <c r="G31" s="20" t="s">
        <v>105</v>
      </c>
      <c r="H31" s="20" t="s">
        <v>105</v>
      </c>
      <c r="I31" s="20" t="s">
        <v>105</v>
      </c>
      <c r="J31" s="20" t="s">
        <v>105</v>
      </c>
      <c r="K31" s="20" t="s">
        <v>105</v>
      </c>
      <c r="L31" s="20" t="s">
        <v>105</v>
      </c>
      <c r="M31" s="20" t="s">
        <v>105</v>
      </c>
      <c r="N31" s="20" t="s">
        <v>105</v>
      </c>
      <c r="O31" s="20" t="s">
        <v>105</v>
      </c>
      <c r="P31" s="20" t="s">
        <v>105</v>
      </c>
      <c r="Q31" s="20" t="s">
        <v>105</v>
      </c>
      <c r="R31" s="20" t="s">
        <v>105</v>
      </c>
      <c r="S31" s="20" t="s">
        <v>105</v>
      </c>
      <c r="T31" s="22">
        <f t="shared" si="0"/>
        <v>0</v>
      </c>
      <c r="U31" s="23" t="e">
        <f t="shared" si="1"/>
        <v>#DIV/0!</v>
      </c>
      <c r="V31" s="24">
        <f t="shared" si="7"/>
        <v>0</v>
      </c>
      <c r="W31" s="35" t="e">
        <f t="shared" si="3"/>
        <v>#NUM!</v>
      </c>
      <c r="X31" s="35" t="e">
        <f t="shared" si="4"/>
        <v>#NUM!</v>
      </c>
      <c r="Y31" s="35" t="e">
        <f t="shared" si="5"/>
        <v>#NUM!</v>
      </c>
      <c r="Z31" s="35" t="e">
        <f t="shared" si="6"/>
        <v>#NUM!</v>
      </c>
    </row>
    <row r="32" spans="1:29" ht="12.75">
      <c r="A32" s="19"/>
      <c r="B32" s="8" t="s">
        <v>157</v>
      </c>
      <c r="C32" s="18" t="s">
        <v>158</v>
      </c>
      <c r="D32" s="19" t="s">
        <v>159</v>
      </c>
      <c r="E32" s="20" t="s">
        <v>105</v>
      </c>
      <c r="F32" s="20" t="s">
        <v>105</v>
      </c>
      <c r="G32" s="20" t="s">
        <v>105</v>
      </c>
      <c r="H32" s="20" t="s">
        <v>105</v>
      </c>
      <c r="I32" s="20" t="s">
        <v>105</v>
      </c>
      <c r="J32" s="20" t="s">
        <v>105</v>
      </c>
      <c r="K32" s="20" t="s">
        <v>105</v>
      </c>
      <c r="L32" s="20" t="s">
        <v>105</v>
      </c>
      <c r="M32" s="20" t="s">
        <v>105</v>
      </c>
      <c r="N32" s="20" t="s">
        <v>105</v>
      </c>
      <c r="O32" s="20" t="s">
        <v>105</v>
      </c>
      <c r="P32" s="20" t="s">
        <v>105</v>
      </c>
      <c r="Q32" s="20" t="s">
        <v>105</v>
      </c>
      <c r="R32" s="20" t="s">
        <v>105</v>
      </c>
      <c r="S32" s="20" t="s">
        <v>105</v>
      </c>
      <c r="T32" s="22">
        <f t="shared" si="0"/>
        <v>0</v>
      </c>
      <c r="U32" s="23" t="e">
        <f t="shared" si="1"/>
        <v>#DIV/0!</v>
      </c>
      <c r="V32" s="24">
        <f t="shared" si="7"/>
        <v>0</v>
      </c>
      <c r="W32" s="35" t="e">
        <f t="shared" si="3"/>
        <v>#NUM!</v>
      </c>
      <c r="X32" s="35" t="e">
        <f t="shared" si="4"/>
        <v>#NUM!</v>
      </c>
      <c r="Y32" s="35" t="e">
        <f t="shared" si="5"/>
        <v>#NUM!</v>
      </c>
      <c r="Z32" s="35" t="e">
        <f t="shared" si="6"/>
        <v>#NUM!</v>
      </c>
      <c r="AC32" s="31"/>
    </row>
    <row r="33" spans="2:20" ht="12.75">
      <c r="B33" s="26"/>
      <c r="C33" s="27"/>
      <c r="D33" s="26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</row>
    <row r="34" spans="1:22" s="12" customFormat="1" ht="12.75">
      <c r="A34" s="7"/>
      <c r="B34" s="8"/>
      <c r="C34" s="8" t="s">
        <v>160</v>
      </c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32"/>
      <c r="T34" s="11" t="s">
        <v>161</v>
      </c>
      <c r="V34" s="13"/>
    </row>
    <row r="35" spans="1:25" s="12" customFormat="1" ht="12.75">
      <c r="A35" s="14"/>
      <c r="B35" s="14" t="s">
        <v>10</v>
      </c>
      <c r="C35" s="14" t="s">
        <v>11</v>
      </c>
      <c r="D35" s="14" t="s">
        <v>12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3"/>
      <c r="T35" s="16" t="s">
        <v>16</v>
      </c>
      <c r="U35" s="16" t="s">
        <v>17</v>
      </c>
      <c r="V35" s="17" t="s">
        <v>18</v>
      </c>
      <c r="W35" s="16" t="s">
        <v>126</v>
      </c>
      <c r="X35" s="16" t="s">
        <v>127</v>
      </c>
      <c r="Y35" s="16" t="s">
        <v>128</v>
      </c>
    </row>
    <row r="36" spans="1:26" ht="12.75">
      <c r="A36" s="10"/>
      <c r="B36" s="8" t="s">
        <v>162</v>
      </c>
      <c r="C36" s="18" t="s">
        <v>163</v>
      </c>
      <c r="D36" s="19" t="s">
        <v>164</v>
      </c>
      <c r="E36" s="20"/>
      <c r="F36" s="18"/>
      <c r="G36" s="20"/>
      <c r="H36" s="20"/>
      <c r="I36" s="20"/>
      <c r="J36" s="20"/>
      <c r="K36" s="20"/>
      <c r="L36" s="20"/>
      <c r="M36" s="20"/>
      <c r="N36" s="18"/>
      <c r="O36" s="18"/>
      <c r="P36" s="18"/>
      <c r="Q36" s="18"/>
      <c r="R36" s="20"/>
      <c r="S36" s="36"/>
      <c r="T36" s="22">
        <f aca="true" t="shared" si="8" ref="T36:T46">COUNT(E36:R36)</f>
        <v>0</v>
      </c>
      <c r="U36" s="23" t="e">
        <f aca="true" t="shared" si="9" ref="U36:U46">AVERAGE(E36:R36)</f>
        <v>#DIV/0!</v>
      </c>
      <c r="V36" s="24">
        <f aca="true" t="shared" si="10" ref="V36:V46">SUM(E36:R36)</f>
        <v>0</v>
      </c>
      <c r="W36" s="35" t="e">
        <f>LARGE(E36:R36,7)+LARGE(E36:R36,6)+LARGE(E36:R36,5)+LARGE(E36:R36,4)+LARGE(E36:R36,3)+LARGE(E36:R36,2)+LARGE(E36:R36,1)</f>
        <v>#NUM!</v>
      </c>
      <c r="X36" s="35" t="e">
        <f>LARGE(E36:R36,6)+LARGE(E36:R36,5)+LARGE(E36:R36,4)+LARGE(E36:R36,3)+LARGE(E36:R36,2)+LARGE(E36:R36,1)</f>
        <v>#NUM!</v>
      </c>
      <c r="Y36" s="35" t="e">
        <f>LARGE(E36:R36,5)+LARGE(E36:R36,4)+LARGE(E36:R36,3)+LARGE(E36:R36,2)+LARGE(E36:R36,1)</f>
        <v>#NUM!</v>
      </c>
      <c r="Z36" s="35" t="e">
        <f>LARGE(E36:R36,4)+LARGE(E36:R36,3)+LARGE(E36:R36,2)+LARGE(E36:R36,1)</f>
        <v>#NUM!</v>
      </c>
    </row>
    <row r="37" spans="1:26" ht="12.75">
      <c r="A37" s="10"/>
      <c r="B37" s="8" t="s">
        <v>165</v>
      </c>
      <c r="C37" s="18" t="s">
        <v>166</v>
      </c>
      <c r="D37" s="19" t="s">
        <v>167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36"/>
      <c r="T37" s="22">
        <f t="shared" si="8"/>
        <v>0</v>
      </c>
      <c r="U37" s="23" t="e">
        <f t="shared" si="9"/>
        <v>#DIV/0!</v>
      </c>
      <c r="V37" s="24">
        <f t="shared" si="10"/>
        <v>0</v>
      </c>
      <c r="W37" s="35" t="e">
        <f aca="true" t="shared" si="11" ref="W37:W46">LARGE(E37:R37,7)+LARGE(E37:P37,6)+LARGE(E37:P37,5)+LARGE(E37:P37,4)+LARGE(E37:P37,3)+LARGE(E37:P37,2)+LARGE(E37:P37,1)</f>
        <v>#NUM!</v>
      </c>
      <c r="X37" s="35" t="e">
        <f aca="true" t="shared" si="12" ref="X37:X46">LARGE(E37:R37,6)+LARGE(E37:P37,5)+LARGE(E37:P37,4)+LARGE(E37:P37,3)+LARGE(E37:P37,2)+LARGE(E37:P37,1)</f>
        <v>#NUM!</v>
      </c>
      <c r="Y37" s="35" t="e">
        <f aca="true" t="shared" si="13" ref="Y37:Y46">LARGE(E37:R37,5)+LARGE(E37:P37,4)+LARGE(E37:P37,3)+LARGE(E37:P37,2)+LARGE(E37:P37,1)</f>
        <v>#NUM!</v>
      </c>
      <c r="Z37" s="35" t="e">
        <f>LARGE(E37:R37,4)+LARGE(E37:R37,3)+LARGE(E37:R37,2)+LARGE(E37:R37,1)</f>
        <v>#NUM!</v>
      </c>
    </row>
    <row r="38" spans="1:26" ht="12.75">
      <c r="A38" s="10"/>
      <c r="B38" s="8" t="s">
        <v>45</v>
      </c>
      <c r="C38" s="18" t="s">
        <v>46</v>
      </c>
      <c r="D38" s="19" t="s">
        <v>168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6"/>
      <c r="T38" s="22">
        <f t="shared" si="8"/>
        <v>0</v>
      </c>
      <c r="U38" s="23" t="e">
        <f t="shared" si="9"/>
        <v>#DIV/0!</v>
      </c>
      <c r="V38" s="24">
        <f t="shared" si="10"/>
        <v>0</v>
      </c>
      <c r="W38" s="35" t="e">
        <f t="shared" si="11"/>
        <v>#NUM!</v>
      </c>
      <c r="X38" s="35" t="e">
        <f t="shared" si="12"/>
        <v>#NUM!</v>
      </c>
      <c r="Y38" s="35" t="e">
        <f t="shared" si="13"/>
        <v>#NUM!</v>
      </c>
      <c r="Z38" s="35" t="e">
        <f>LARGE(E38:R38,4)+LARGE(E38:R38,3)+LARGE(E38:R38,2)+LARGE(E38:R38,1)</f>
        <v>#NUM!</v>
      </c>
    </row>
    <row r="39" spans="1:26" ht="12.75">
      <c r="A39" s="10"/>
      <c r="B39" s="8" t="s">
        <v>169</v>
      </c>
      <c r="C39" s="18" t="s">
        <v>170</v>
      </c>
      <c r="D39" s="19" t="s">
        <v>64</v>
      </c>
      <c r="E39" s="20"/>
      <c r="F39" s="20"/>
      <c r="G39" s="20"/>
      <c r="H39" s="20"/>
      <c r="I39" s="20"/>
      <c r="J39" s="20"/>
      <c r="K39" s="20"/>
      <c r="L39" s="18"/>
      <c r="M39" s="20"/>
      <c r="N39" s="20"/>
      <c r="O39" s="20"/>
      <c r="P39" s="20"/>
      <c r="Q39" s="20"/>
      <c r="R39" s="20"/>
      <c r="S39" s="36"/>
      <c r="T39" s="22">
        <f t="shared" si="8"/>
        <v>0</v>
      </c>
      <c r="U39" s="23" t="e">
        <f t="shared" si="9"/>
        <v>#DIV/0!</v>
      </c>
      <c r="V39" s="24">
        <f t="shared" si="10"/>
        <v>0</v>
      </c>
      <c r="W39" s="35" t="e">
        <f t="shared" si="11"/>
        <v>#NUM!</v>
      </c>
      <c r="X39" s="35" t="e">
        <f t="shared" si="12"/>
        <v>#NUM!</v>
      </c>
      <c r="Y39" s="35" t="e">
        <f t="shared" si="13"/>
        <v>#NUM!</v>
      </c>
      <c r="Z39" s="35" t="e">
        <f>LARGE(E39:R39,4)+LARGE(E39:R39,3)+LARGE(E39:R39,2)+LARGE(E39:R39,1)</f>
        <v>#NUM!</v>
      </c>
    </row>
    <row r="40" spans="1:26" ht="12.75">
      <c r="A40" s="10"/>
      <c r="B40" s="8" t="s">
        <v>171</v>
      </c>
      <c r="C40" s="18" t="s">
        <v>172</v>
      </c>
      <c r="D40" s="19" t="s">
        <v>173</v>
      </c>
      <c r="E40" s="20" t="s">
        <v>105</v>
      </c>
      <c r="F40" s="20" t="s">
        <v>105</v>
      </c>
      <c r="G40" s="20" t="s">
        <v>105</v>
      </c>
      <c r="H40" s="20" t="s">
        <v>105</v>
      </c>
      <c r="I40" s="20" t="s">
        <v>105</v>
      </c>
      <c r="J40" s="20" t="s">
        <v>105</v>
      </c>
      <c r="K40" s="20" t="s">
        <v>105</v>
      </c>
      <c r="L40" s="20" t="s">
        <v>105</v>
      </c>
      <c r="M40" s="20" t="s">
        <v>105</v>
      </c>
      <c r="N40" s="20" t="s">
        <v>105</v>
      </c>
      <c r="O40" s="20" t="s">
        <v>105</v>
      </c>
      <c r="P40" s="20" t="s">
        <v>105</v>
      </c>
      <c r="Q40" s="20" t="s">
        <v>105</v>
      </c>
      <c r="R40" s="20" t="s">
        <v>105</v>
      </c>
      <c r="S40" s="20" t="s">
        <v>105</v>
      </c>
      <c r="T40" s="22">
        <f t="shared" si="8"/>
        <v>0</v>
      </c>
      <c r="U40" s="23" t="e">
        <f t="shared" si="9"/>
        <v>#DIV/0!</v>
      </c>
      <c r="V40" s="24">
        <f t="shared" si="10"/>
        <v>0</v>
      </c>
      <c r="W40" s="35" t="e">
        <f t="shared" si="11"/>
        <v>#NUM!</v>
      </c>
      <c r="X40" s="35" t="e">
        <f t="shared" si="12"/>
        <v>#NUM!</v>
      </c>
      <c r="Y40" s="35" t="e">
        <f t="shared" si="13"/>
        <v>#NUM!</v>
      </c>
      <c r="Z40" s="35" t="e">
        <f>LARGE(E40:R40,4)+LARGE(E40:R40,3)+LARGE(E40:R40,2)+LARGE(E40:R40,1)</f>
        <v>#NUM!</v>
      </c>
    </row>
    <row r="41" spans="1:26" ht="12.75">
      <c r="A41" s="10"/>
      <c r="B41" s="8" t="s">
        <v>174</v>
      </c>
      <c r="C41" s="18" t="s">
        <v>175</v>
      </c>
      <c r="D41" s="19" t="s">
        <v>176</v>
      </c>
      <c r="E41" s="20" t="s">
        <v>105</v>
      </c>
      <c r="F41" s="20" t="s">
        <v>105</v>
      </c>
      <c r="G41" s="20" t="s">
        <v>105</v>
      </c>
      <c r="H41" s="20" t="s">
        <v>105</v>
      </c>
      <c r="I41" s="20" t="s">
        <v>105</v>
      </c>
      <c r="J41" s="20" t="s">
        <v>105</v>
      </c>
      <c r="K41" s="20" t="s">
        <v>105</v>
      </c>
      <c r="L41" s="20" t="s">
        <v>105</v>
      </c>
      <c r="M41" s="20" t="s">
        <v>105</v>
      </c>
      <c r="N41" s="20" t="s">
        <v>105</v>
      </c>
      <c r="O41" s="20" t="s">
        <v>105</v>
      </c>
      <c r="P41" s="20" t="s">
        <v>105</v>
      </c>
      <c r="Q41" s="20" t="s">
        <v>105</v>
      </c>
      <c r="R41" s="20" t="s">
        <v>105</v>
      </c>
      <c r="S41" s="20" t="s">
        <v>105</v>
      </c>
      <c r="T41" s="22">
        <f t="shared" si="8"/>
        <v>0</v>
      </c>
      <c r="U41" s="23" t="e">
        <f t="shared" si="9"/>
        <v>#DIV/0!</v>
      </c>
      <c r="V41" s="24">
        <f t="shared" si="10"/>
        <v>0</v>
      </c>
      <c r="W41" s="35" t="e">
        <f t="shared" si="11"/>
        <v>#NUM!</v>
      </c>
      <c r="X41" s="35" t="e">
        <f t="shared" si="12"/>
        <v>#NUM!</v>
      </c>
      <c r="Y41" s="35" t="e">
        <f t="shared" si="13"/>
        <v>#NUM!</v>
      </c>
      <c r="Z41" s="35" t="e">
        <f aca="true" t="shared" si="14" ref="Z41:Z46">LARGE(E41:R41,4)+LARGE(E41:P41,3)+LARGE(E41:P41,2)+LARGE(E41:P41,1)</f>
        <v>#NUM!</v>
      </c>
    </row>
    <row r="42" spans="1:26" ht="12.75">
      <c r="A42" s="10"/>
      <c r="B42" s="8" t="s">
        <v>53</v>
      </c>
      <c r="C42" s="18" t="s">
        <v>54</v>
      </c>
      <c r="D42" s="19" t="s">
        <v>117</v>
      </c>
      <c r="E42" s="20" t="s">
        <v>105</v>
      </c>
      <c r="F42" s="20">
        <v>1000</v>
      </c>
      <c r="G42" s="20" t="s">
        <v>105</v>
      </c>
      <c r="H42" s="20" t="s">
        <v>105</v>
      </c>
      <c r="I42" s="20" t="s">
        <v>105</v>
      </c>
      <c r="J42" s="20">
        <v>1000</v>
      </c>
      <c r="K42" s="20"/>
      <c r="L42" s="20"/>
      <c r="M42" s="20">
        <v>1000</v>
      </c>
      <c r="N42" s="20" t="s">
        <v>105</v>
      </c>
      <c r="O42" s="20" t="s">
        <v>105</v>
      </c>
      <c r="P42" s="20" t="s">
        <v>105</v>
      </c>
      <c r="Q42" s="20" t="s">
        <v>105</v>
      </c>
      <c r="R42" s="20" t="s">
        <v>105</v>
      </c>
      <c r="S42" s="20" t="s">
        <v>105</v>
      </c>
      <c r="T42" s="22">
        <f t="shared" si="8"/>
        <v>3</v>
      </c>
      <c r="U42" s="23">
        <f t="shared" si="9"/>
        <v>1000</v>
      </c>
      <c r="V42" s="24">
        <f t="shared" si="10"/>
        <v>3000</v>
      </c>
      <c r="W42" s="35" t="e">
        <f t="shared" si="11"/>
        <v>#NUM!</v>
      </c>
      <c r="X42" s="35" t="e">
        <f t="shared" si="12"/>
        <v>#NUM!</v>
      </c>
      <c r="Y42" s="35" t="e">
        <f t="shared" si="13"/>
        <v>#NUM!</v>
      </c>
      <c r="Z42" s="35" t="e">
        <f t="shared" si="14"/>
        <v>#NUM!</v>
      </c>
    </row>
    <row r="43" spans="1:26" ht="12.75">
      <c r="A43" s="10"/>
      <c r="B43" s="8" t="s">
        <v>82</v>
      </c>
      <c r="C43" s="18" t="s">
        <v>83</v>
      </c>
      <c r="D43" s="19" t="s">
        <v>118</v>
      </c>
      <c r="E43" s="20"/>
      <c r="F43" s="20"/>
      <c r="G43" s="20">
        <v>1000</v>
      </c>
      <c r="H43" s="20">
        <v>1000</v>
      </c>
      <c r="I43" s="20">
        <v>1000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2">
        <f t="shared" si="8"/>
        <v>3</v>
      </c>
      <c r="U43" s="23">
        <f t="shared" si="9"/>
        <v>1000</v>
      </c>
      <c r="V43" s="24">
        <f t="shared" si="10"/>
        <v>3000</v>
      </c>
      <c r="W43" s="35" t="e">
        <f t="shared" si="11"/>
        <v>#NUM!</v>
      </c>
      <c r="X43" s="35" t="e">
        <f t="shared" si="12"/>
        <v>#NUM!</v>
      </c>
      <c r="Y43" s="35" t="e">
        <f t="shared" si="13"/>
        <v>#NUM!</v>
      </c>
      <c r="Z43" s="35" t="e">
        <f t="shared" si="14"/>
        <v>#NUM!</v>
      </c>
    </row>
    <row r="44" spans="1:26" ht="12.75">
      <c r="A44" s="10"/>
      <c r="B44" s="8">
        <v>82</v>
      </c>
      <c r="C44" s="18" t="s">
        <v>119</v>
      </c>
      <c r="D44" s="19" t="s">
        <v>120</v>
      </c>
      <c r="E44" s="20"/>
      <c r="F44" s="20"/>
      <c r="G44" s="20">
        <v>911</v>
      </c>
      <c r="H44" s="20">
        <v>847</v>
      </c>
      <c r="I44" s="20">
        <v>928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2">
        <f t="shared" si="8"/>
        <v>3</v>
      </c>
      <c r="U44" s="23">
        <f t="shared" si="9"/>
        <v>895.3333333333334</v>
      </c>
      <c r="V44" s="24">
        <f t="shared" si="10"/>
        <v>2686</v>
      </c>
      <c r="W44" s="35" t="e">
        <f t="shared" si="11"/>
        <v>#NUM!</v>
      </c>
      <c r="X44" s="35" t="e">
        <f t="shared" si="12"/>
        <v>#NUM!</v>
      </c>
      <c r="Y44" s="35" t="e">
        <f t="shared" si="13"/>
        <v>#NUM!</v>
      </c>
      <c r="Z44" s="35" t="e">
        <f t="shared" si="14"/>
        <v>#NUM!</v>
      </c>
    </row>
    <row r="45" spans="1:26" ht="12.75">
      <c r="A45" s="19"/>
      <c r="B45" s="8" t="s">
        <v>121</v>
      </c>
      <c r="C45" s="18" t="s">
        <v>177</v>
      </c>
      <c r="D45" s="19" t="s">
        <v>123</v>
      </c>
      <c r="E45" s="20" t="s">
        <v>105</v>
      </c>
      <c r="F45" s="20" t="s">
        <v>105</v>
      </c>
      <c r="G45" s="20" t="s">
        <v>105</v>
      </c>
      <c r="H45" s="20" t="s">
        <v>105</v>
      </c>
      <c r="I45" s="20" t="s">
        <v>105</v>
      </c>
      <c r="J45" s="20" t="s">
        <v>105</v>
      </c>
      <c r="K45" s="20" t="s">
        <v>105</v>
      </c>
      <c r="L45" s="20" t="s">
        <v>105</v>
      </c>
      <c r="M45" s="20" t="s">
        <v>105</v>
      </c>
      <c r="N45" s="20" t="s">
        <v>105</v>
      </c>
      <c r="O45" s="20" t="s">
        <v>105</v>
      </c>
      <c r="P45" s="20" t="s">
        <v>105</v>
      </c>
      <c r="Q45" s="20" t="s">
        <v>105</v>
      </c>
      <c r="R45" s="20" t="s">
        <v>105</v>
      </c>
      <c r="S45" s="20" t="s">
        <v>105</v>
      </c>
      <c r="T45" s="22">
        <f t="shared" si="8"/>
        <v>0</v>
      </c>
      <c r="U45" s="23" t="e">
        <f t="shared" si="9"/>
        <v>#DIV/0!</v>
      </c>
      <c r="V45" s="24">
        <f t="shared" si="10"/>
        <v>0</v>
      </c>
      <c r="W45" s="35" t="e">
        <f t="shared" si="11"/>
        <v>#NUM!</v>
      </c>
      <c r="X45" s="35" t="e">
        <f t="shared" si="12"/>
        <v>#NUM!</v>
      </c>
      <c r="Y45" s="35" t="e">
        <f t="shared" si="13"/>
        <v>#NUM!</v>
      </c>
      <c r="Z45" s="35" t="e">
        <f t="shared" si="14"/>
        <v>#NUM!</v>
      </c>
    </row>
    <row r="46" spans="1:29" ht="12.75">
      <c r="A46" s="19"/>
      <c r="B46" s="8" t="s">
        <v>121</v>
      </c>
      <c r="C46" s="18" t="s">
        <v>122</v>
      </c>
      <c r="D46" s="19" t="s">
        <v>123</v>
      </c>
      <c r="E46" s="20" t="s">
        <v>105</v>
      </c>
      <c r="F46" s="20" t="s">
        <v>105</v>
      </c>
      <c r="G46" s="20" t="s">
        <v>105</v>
      </c>
      <c r="H46" s="20" t="s">
        <v>105</v>
      </c>
      <c r="I46" s="20" t="s">
        <v>105</v>
      </c>
      <c r="J46" s="20">
        <v>192</v>
      </c>
      <c r="K46" s="20" t="s">
        <v>105</v>
      </c>
      <c r="L46" s="20" t="s">
        <v>105</v>
      </c>
      <c r="M46" s="20" t="s">
        <v>105</v>
      </c>
      <c r="N46" s="20" t="s">
        <v>105</v>
      </c>
      <c r="O46" s="20" t="s">
        <v>105</v>
      </c>
      <c r="P46" s="20" t="s">
        <v>105</v>
      </c>
      <c r="Q46" s="20" t="s">
        <v>105</v>
      </c>
      <c r="R46" s="20" t="s">
        <v>105</v>
      </c>
      <c r="S46" s="20" t="s">
        <v>105</v>
      </c>
      <c r="T46" s="22">
        <f t="shared" si="8"/>
        <v>1</v>
      </c>
      <c r="U46" s="23">
        <f t="shared" si="9"/>
        <v>192</v>
      </c>
      <c r="V46" s="24">
        <f t="shared" si="10"/>
        <v>192</v>
      </c>
      <c r="W46" s="35" t="e">
        <f t="shared" si="11"/>
        <v>#NUM!</v>
      </c>
      <c r="X46" s="35" t="e">
        <f t="shared" si="12"/>
        <v>#NUM!</v>
      </c>
      <c r="Y46" s="35" t="e">
        <f t="shared" si="13"/>
        <v>#NUM!</v>
      </c>
      <c r="Z46" s="35" t="e">
        <f t="shared" si="14"/>
        <v>#NUM!</v>
      </c>
      <c r="AC46" s="31"/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"/>
  <pageSetup fitToHeight="1" fitToWidth="1" horizontalDpi="300" verticalDpi="300" orientation="landscape"/>
  <headerFooter alignWithMargins="0">
    <oddFooter>&amp;L&amp;Z&amp;F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Zeros="0" zoomScale="125" zoomScaleNormal="125" zoomScaleSheetLayoutView="100" workbookViewId="0" topLeftCell="A1">
      <pane xSplit="3" topLeftCell="D1" activePane="topRight" state="frozen"/>
      <selection pane="topLeft" activeCell="A1" sqref="A1"/>
      <selection pane="topRight" activeCell="K20" sqref="K2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16.140625" style="2" customWidth="1"/>
    <col min="4" max="4" width="9.57421875" style="1" customWidth="1"/>
    <col min="5" max="12" width="5.140625" style="2" customWidth="1"/>
    <col min="13" max="13" width="5.140625" style="37" customWidth="1"/>
    <col min="14" max="14" width="5.140625" style="2" customWidth="1"/>
    <col min="15" max="15" width="6.7109375" style="2" customWidth="1"/>
    <col min="16" max="16" width="6.00390625" style="3" customWidth="1"/>
    <col min="17" max="18" width="6.00390625" style="2" customWidth="1"/>
    <col min="19" max="22" width="6.421875" style="2" customWidth="1"/>
    <col min="23" max="16384" width="4.7109375" style="2" customWidth="1"/>
  </cols>
  <sheetData>
    <row r="1" ht="24">
      <c r="A1" s="4" t="s">
        <v>178</v>
      </c>
    </row>
    <row r="2" spans="1:2" ht="12.75">
      <c r="A2" s="5"/>
      <c r="B2" s="6"/>
    </row>
    <row r="3" spans="1:19" s="12" customFormat="1" ht="12.75">
      <c r="A3" s="7"/>
      <c r="B3" s="8"/>
      <c r="C3" s="8" t="s">
        <v>179</v>
      </c>
      <c r="D3" s="8"/>
      <c r="E3" s="10" t="s">
        <v>8</v>
      </c>
      <c r="F3" s="10" t="s">
        <v>8</v>
      </c>
      <c r="G3" s="10" t="s">
        <v>180</v>
      </c>
      <c r="H3" s="10" t="s">
        <v>180</v>
      </c>
      <c r="I3" s="10" t="s">
        <v>181</v>
      </c>
      <c r="J3" s="10" t="s">
        <v>181</v>
      </c>
      <c r="K3" s="10" t="s">
        <v>181</v>
      </c>
      <c r="L3" s="10" t="s">
        <v>181</v>
      </c>
      <c r="M3" s="38" t="s">
        <v>4</v>
      </c>
      <c r="N3" s="10" t="s">
        <v>4</v>
      </c>
      <c r="O3" s="32" t="s">
        <v>182</v>
      </c>
      <c r="P3" s="11" t="s">
        <v>183</v>
      </c>
      <c r="R3" s="13"/>
      <c r="S3" s="16"/>
    </row>
    <row r="4" spans="1:22" s="16" customFormat="1" ht="12.75">
      <c r="A4" s="14"/>
      <c r="B4" s="14" t="s">
        <v>10</v>
      </c>
      <c r="C4" s="14" t="s">
        <v>11</v>
      </c>
      <c r="D4" s="14" t="s">
        <v>12</v>
      </c>
      <c r="E4" s="30">
        <v>38797</v>
      </c>
      <c r="F4" s="30">
        <v>38798</v>
      </c>
      <c r="G4" s="30">
        <v>39984</v>
      </c>
      <c r="H4" s="30">
        <v>39985</v>
      </c>
      <c r="I4" s="30">
        <v>39997</v>
      </c>
      <c r="J4" s="30">
        <v>39998</v>
      </c>
      <c r="K4" s="30">
        <v>40033</v>
      </c>
      <c r="L4" s="30">
        <v>40034</v>
      </c>
      <c r="M4" s="39">
        <v>40061</v>
      </c>
      <c r="N4" s="30">
        <v>40063</v>
      </c>
      <c r="O4" s="33" t="s">
        <v>184</v>
      </c>
      <c r="P4" s="16" t="s">
        <v>16</v>
      </c>
      <c r="Q4" s="16" t="s">
        <v>17</v>
      </c>
      <c r="R4" s="17" t="s">
        <v>18</v>
      </c>
      <c r="S4" s="16" t="s">
        <v>126</v>
      </c>
      <c r="T4" s="16" t="s">
        <v>127</v>
      </c>
      <c r="U4" s="16" t="s">
        <v>128</v>
      </c>
      <c r="V4" s="16" t="s">
        <v>129</v>
      </c>
    </row>
    <row r="5" spans="1:22" ht="12.75">
      <c r="A5" s="10">
        <v>1</v>
      </c>
      <c r="B5" s="8" t="s">
        <v>22</v>
      </c>
      <c r="C5" s="18" t="s">
        <v>103</v>
      </c>
      <c r="D5" s="19" t="s">
        <v>104</v>
      </c>
      <c r="E5" s="20" t="s">
        <v>105</v>
      </c>
      <c r="F5" s="20" t="s">
        <v>105</v>
      </c>
      <c r="G5" s="20">
        <v>774</v>
      </c>
      <c r="H5" s="20">
        <v>613</v>
      </c>
      <c r="I5" s="20">
        <v>714</v>
      </c>
      <c r="J5" s="20">
        <v>712</v>
      </c>
      <c r="K5" s="20">
        <v>774</v>
      </c>
      <c r="L5" s="20">
        <v>558</v>
      </c>
      <c r="M5" s="40" t="s">
        <v>105</v>
      </c>
      <c r="N5" s="20">
        <v>1000</v>
      </c>
      <c r="O5" s="34">
        <f>LARGE(E5:N5,6)+LARGE(E5:N5,5)+LARGE(E5:N5,4)+LARGE(E5:N5,3)+LARGE(E5:N5,2)+LARGE(E5:N5,1)</f>
        <v>4587</v>
      </c>
      <c r="P5" s="22">
        <f aca="true" t="shared" si="0" ref="P5:P26">COUNT(E5:N5)</f>
        <v>7</v>
      </c>
      <c r="Q5" s="23">
        <f aca="true" t="shared" si="1" ref="Q5:Q26">AVERAGE(E5:N5)</f>
        <v>735</v>
      </c>
      <c r="R5" s="24">
        <f aca="true" t="shared" si="2" ref="R5:R26">SUM(E5:N5)</f>
        <v>5145</v>
      </c>
      <c r="S5" s="35">
        <f aca="true" t="shared" si="3" ref="S5:S26">LARGE(E5:N5,7)+LARGE(E5:N5,6)+LARGE(E5:N5,5)+LARGE(E5:N5,4)+LARGE(E5:N5,3)+LARGE(E5:N5,2)+LARGE(E5:N5,1)</f>
        <v>5145</v>
      </c>
      <c r="T5" s="35">
        <f aca="true" t="shared" si="4" ref="T5:T26">LARGE(E5:N5,6)+LARGE(E5:N5,5)+LARGE(E5:N5,4)+LARGE(E5:N5,3)+LARGE(E5:N5,2)+LARGE(E5:N5,1)</f>
        <v>4587</v>
      </c>
      <c r="U5" s="35">
        <f aca="true" t="shared" si="5" ref="U5:U26">LARGE(E5:N5,5)+LARGE(E5:N5,4)+LARGE(E5:N5,3)+LARGE(E5:N5,2)+LARGE(E5:N5,1)</f>
        <v>3974</v>
      </c>
      <c r="V5" s="35">
        <f aca="true" t="shared" si="6" ref="V5:V26">LARGE(E5:N5,4)+LARGE(E5:N5,3)+LARGE(E5:N5,2)+LARGE(E5:N5,1)</f>
        <v>3262</v>
      </c>
    </row>
    <row r="6" spans="1:22" ht="12.75">
      <c r="A6" s="10">
        <v>2</v>
      </c>
      <c r="B6" s="8" t="s">
        <v>130</v>
      </c>
      <c r="C6" s="18" t="s">
        <v>131</v>
      </c>
      <c r="D6" s="19" t="s">
        <v>132</v>
      </c>
      <c r="E6" s="20" t="s">
        <v>105</v>
      </c>
      <c r="F6" s="20" t="s">
        <v>105</v>
      </c>
      <c r="G6" s="20">
        <v>1000</v>
      </c>
      <c r="H6" s="20">
        <v>1000</v>
      </c>
      <c r="I6" s="20">
        <v>1000</v>
      </c>
      <c r="J6" s="20">
        <v>1000</v>
      </c>
      <c r="K6" s="20" t="s">
        <v>105</v>
      </c>
      <c r="L6" s="20" t="s">
        <v>105</v>
      </c>
      <c r="M6" s="40" t="s">
        <v>105</v>
      </c>
      <c r="N6" s="20" t="s">
        <v>105</v>
      </c>
      <c r="O6" s="34">
        <f aca="true" t="shared" si="7" ref="O6:O26">SUM(E6:N6)</f>
        <v>4000</v>
      </c>
      <c r="P6" s="22">
        <f t="shared" si="0"/>
        <v>4</v>
      </c>
      <c r="Q6" s="35">
        <f t="shared" si="1"/>
        <v>1000</v>
      </c>
      <c r="R6" s="24">
        <f t="shared" si="2"/>
        <v>4000</v>
      </c>
      <c r="S6" s="35" t="e">
        <f t="shared" si="3"/>
        <v>#NUM!</v>
      </c>
      <c r="T6" s="35" t="e">
        <f t="shared" si="4"/>
        <v>#NUM!</v>
      </c>
      <c r="U6" s="35" t="e">
        <f t="shared" si="5"/>
        <v>#NUM!</v>
      </c>
      <c r="V6" s="35">
        <f t="shared" si="6"/>
        <v>4000</v>
      </c>
    </row>
    <row r="7" spans="1:22" ht="12.75">
      <c r="A7" s="10">
        <v>3</v>
      </c>
      <c r="B7" s="8" t="s">
        <v>28</v>
      </c>
      <c r="C7" s="18" t="s">
        <v>29</v>
      </c>
      <c r="D7" s="19" t="s">
        <v>107</v>
      </c>
      <c r="E7" s="20">
        <v>979</v>
      </c>
      <c r="F7" s="20">
        <v>991</v>
      </c>
      <c r="G7" s="20">
        <v>832</v>
      </c>
      <c r="H7" s="20">
        <v>953</v>
      </c>
      <c r="I7" s="20" t="s">
        <v>105</v>
      </c>
      <c r="J7" s="20" t="s">
        <v>105</v>
      </c>
      <c r="K7" s="20" t="s">
        <v>105</v>
      </c>
      <c r="L7" s="20" t="s">
        <v>105</v>
      </c>
      <c r="M7" s="40" t="s">
        <v>105</v>
      </c>
      <c r="N7" s="20" t="s">
        <v>105</v>
      </c>
      <c r="O7" s="7">
        <f t="shared" si="7"/>
        <v>3755</v>
      </c>
      <c r="P7" s="22">
        <f t="shared" si="0"/>
        <v>4</v>
      </c>
      <c r="Q7" s="35">
        <f t="shared" si="1"/>
        <v>938.75</v>
      </c>
      <c r="R7" s="24">
        <f t="shared" si="2"/>
        <v>3755</v>
      </c>
      <c r="S7" s="35" t="e">
        <f t="shared" si="3"/>
        <v>#NUM!</v>
      </c>
      <c r="T7" s="35" t="e">
        <f t="shared" si="4"/>
        <v>#NUM!</v>
      </c>
      <c r="U7" s="35" t="e">
        <f t="shared" si="5"/>
        <v>#NUM!</v>
      </c>
      <c r="V7" s="35">
        <f t="shared" si="6"/>
        <v>3755</v>
      </c>
    </row>
    <row r="8" spans="1:22" ht="12.75">
      <c r="A8" s="10">
        <v>4</v>
      </c>
      <c r="B8" s="8" t="s">
        <v>59</v>
      </c>
      <c r="C8" s="18" t="s">
        <v>60</v>
      </c>
      <c r="D8" s="19" t="s">
        <v>142</v>
      </c>
      <c r="E8" s="20" t="s">
        <v>105</v>
      </c>
      <c r="F8" s="20" t="s">
        <v>105</v>
      </c>
      <c r="G8" s="20" t="s">
        <v>105</v>
      </c>
      <c r="H8" s="20" t="s">
        <v>105</v>
      </c>
      <c r="I8" s="20">
        <v>976</v>
      </c>
      <c r="J8" s="20">
        <v>897</v>
      </c>
      <c r="K8" s="20">
        <v>810</v>
      </c>
      <c r="L8" s="20">
        <v>1000</v>
      </c>
      <c r="M8" s="40" t="s">
        <v>105</v>
      </c>
      <c r="N8" s="20" t="s">
        <v>105</v>
      </c>
      <c r="O8" s="34">
        <f t="shared" si="7"/>
        <v>3683</v>
      </c>
      <c r="P8" s="22">
        <f t="shared" si="0"/>
        <v>4</v>
      </c>
      <c r="Q8" s="35">
        <f t="shared" si="1"/>
        <v>920.75</v>
      </c>
      <c r="R8" s="24">
        <f t="shared" si="2"/>
        <v>3683</v>
      </c>
      <c r="S8" s="35" t="e">
        <f t="shared" si="3"/>
        <v>#NUM!</v>
      </c>
      <c r="T8" s="35" t="e">
        <f t="shared" si="4"/>
        <v>#NUM!</v>
      </c>
      <c r="U8" s="35" t="e">
        <f t="shared" si="5"/>
        <v>#NUM!</v>
      </c>
      <c r="V8" s="35">
        <f t="shared" si="6"/>
        <v>3683</v>
      </c>
    </row>
    <row r="9" spans="1:22" ht="12.75">
      <c r="A9" s="10">
        <v>5</v>
      </c>
      <c r="B9" s="8" t="s">
        <v>152</v>
      </c>
      <c r="C9" s="18" t="s">
        <v>153</v>
      </c>
      <c r="D9" s="19" t="s">
        <v>117</v>
      </c>
      <c r="E9" s="20" t="s">
        <v>105</v>
      </c>
      <c r="F9" s="20" t="s">
        <v>105</v>
      </c>
      <c r="G9" s="20" t="s">
        <v>105</v>
      </c>
      <c r="H9" s="20" t="s">
        <v>105</v>
      </c>
      <c r="I9" s="20">
        <v>950</v>
      </c>
      <c r="J9" s="20">
        <v>316</v>
      </c>
      <c r="K9" s="20">
        <v>1000</v>
      </c>
      <c r="L9" s="20">
        <v>818</v>
      </c>
      <c r="M9" s="40" t="s">
        <v>105</v>
      </c>
      <c r="N9" s="20" t="s">
        <v>105</v>
      </c>
      <c r="O9" s="34">
        <f t="shared" si="7"/>
        <v>3084</v>
      </c>
      <c r="P9" s="22">
        <f t="shared" si="0"/>
        <v>4</v>
      </c>
      <c r="Q9" s="35">
        <f t="shared" si="1"/>
        <v>771</v>
      </c>
      <c r="R9" s="24">
        <f t="shared" si="2"/>
        <v>3084</v>
      </c>
      <c r="S9" s="35" t="e">
        <f t="shared" si="3"/>
        <v>#NUM!</v>
      </c>
      <c r="T9" s="35" t="e">
        <f t="shared" si="4"/>
        <v>#NUM!</v>
      </c>
      <c r="U9" s="35" t="e">
        <f t="shared" si="5"/>
        <v>#NUM!</v>
      </c>
      <c r="V9" s="35">
        <f t="shared" si="6"/>
        <v>3084</v>
      </c>
    </row>
    <row r="10" spans="1:22" ht="12.75">
      <c r="A10" s="10">
        <v>6</v>
      </c>
      <c r="B10" s="8" t="s">
        <v>35</v>
      </c>
      <c r="C10" s="18" t="s">
        <v>154</v>
      </c>
      <c r="D10" s="19" t="s">
        <v>159</v>
      </c>
      <c r="E10" s="20" t="s">
        <v>105</v>
      </c>
      <c r="F10" s="20" t="s">
        <v>105</v>
      </c>
      <c r="G10" s="20" t="s">
        <v>105</v>
      </c>
      <c r="H10" s="20" t="s">
        <v>105</v>
      </c>
      <c r="I10" s="20">
        <v>183</v>
      </c>
      <c r="J10" s="20">
        <v>832</v>
      </c>
      <c r="K10" s="20">
        <v>288</v>
      </c>
      <c r="L10" s="20">
        <v>970</v>
      </c>
      <c r="M10" s="40" t="s">
        <v>105</v>
      </c>
      <c r="N10" s="20" t="s">
        <v>105</v>
      </c>
      <c r="O10" s="34">
        <f t="shared" si="7"/>
        <v>2273</v>
      </c>
      <c r="P10" s="22">
        <f t="shared" si="0"/>
        <v>4</v>
      </c>
      <c r="Q10" s="35">
        <f t="shared" si="1"/>
        <v>568.25</v>
      </c>
      <c r="R10" s="24">
        <f t="shared" si="2"/>
        <v>2273</v>
      </c>
      <c r="S10" s="35" t="e">
        <f t="shared" si="3"/>
        <v>#NUM!</v>
      </c>
      <c r="T10" s="35" t="e">
        <f t="shared" si="4"/>
        <v>#NUM!</v>
      </c>
      <c r="U10" s="35" t="e">
        <f t="shared" si="5"/>
        <v>#NUM!</v>
      </c>
      <c r="V10" s="35">
        <f t="shared" si="6"/>
        <v>2273</v>
      </c>
    </row>
    <row r="11" spans="1:22" ht="12.75">
      <c r="A11" s="10">
        <v>7</v>
      </c>
      <c r="B11" s="8" t="s">
        <v>25</v>
      </c>
      <c r="C11" s="18" t="s">
        <v>26</v>
      </c>
      <c r="D11" s="19" t="s">
        <v>27</v>
      </c>
      <c r="E11" s="20">
        <v>1000</v>
      </c>
      <c r="F11" s="20">
        <v>1000</v>
      </c>
      <c r="G11" s="20" t="s">
        <v>105</v>
      </c>
      <c r="H11" s="20" t="s">
        <v>105</v>
      </c>
      <c r="I11" s="20" t="s">
        <v>105</v>
      </c>
      <c r="J11" s="20" t="s">
        <v>105</v>
      </c>
      <c r="K11" s="20" t="s">
        <v>105</v>
      </c>
      <c r="L11" s="20" t="s">
        <v>105</v>
      </c>
      <c r="M11" s="40" t="s">
        <v>105</v>
      </c>
      <c r="N11" s="20" t="s">
        <v>105</v>
      </c>
      <c r="O11" s="34">
        <f t="shared" si="7"/>
        <v>2000</v>
      </c>
      <c r="P11" s="22">
        <f t="shared" si="0"/>
        <v>2</v>
      </c>
      <c r="Q11" s="35">
        <f t="shared" si="1"/>
        <v>1000</v>
      </c>
      <c r="R11" s="24">
        <f t="shared" si="2"/>
        <v>2000</v>
      </c>
      <c r="S11" s="35" t="e">
        <f t="shared" si="3"/>
        <v>#NUM!</v>
      </c>
      <c r="T11" s="35" t="e">
        <f t="shared" si="4"/>
        <v>#NUM!</v>
      </c>
      <c r="U11" s="35" t="e">
        <f t="shared" si="5"/>
        <v>#NUM!</v>
      </c>
      <c r="V11" s="35" t="e">
        <f t="shared" si="6"/>
        <v>#NUM!</v>
      </c>
    </row>
    <row r="12" spans="1:22" ht="12.75">
      <c r="A12" s="10">
        <v>8</v>
      </c>
      <c r="B12" s="8" t="s">
        <v>37</v>
      </c>
      <c r="C12" s="18" t="s">
        <v>185</v>
      </c>
      <c r="D12" s="19" t="s">
        <v>39</v>
      </c>
      <c r="E12" s="20">
        <v>881</v>
      </c>
      <c r="F12" s="20">
        <v>998</v>
      </c>
      <c r="G12" s="20" t="s">
        <v>105</v>
      </c>
      <c r="H12" s="20" t="s">
        <v>105</v>
      </c>
      <c r="I12" s="20" t="s">
        <v>105</v>
      </c>
      <c r="J12" s="20" t="s">
        <v>105</v>
      </c>
      <c r="K12" s="20" t="s">
        <v>105</v>
      </c>
      <c r="L12" s="20" t="s">
        <v>105</v>
      </c>
      <c r="M12" s="40" t="s">
        <v>105</v>
      </c>
      <c r="N12" s="20" t="s">
        <v>105</v>
      </c>
      <c r="O12" s="34">
        <f t="shared" si="7"/>
        <v>1879</v>
      </c>
      <c r="P12" s="22">
        <f t="shared" si="0"/>
        <v>2</v>
      </c>
      <c r="Q12" s="35">
        <f t="shared" si="1"/>
        <v>939.5</v>
      </c>
      <c r="R12" s="24">
        <f t="shared" si="2"/>
        <v>1879</v>
      </c>
      <c r="S12" s="35" t="e">
        <f t="shared" si="3"/>
        <v>#NUM!</v>
      </c>
      <c r="T12" s="35" t="e">
        <f t="shared" si="4"/>
        <v>#NUM!</v>
      </c>
      <c r="U12" s="35" t="e">
        <f t="shared" si="5"/>
        <v>#NUM!</v>
      </c>
      <c r="V12" s="35" t="e">
        <f t="shared" si="6"/>
        <v>#NUM!</v>
      </c>
    </row>
    <row r="13" spans="1:22" ht="12.75">
      <c r="A13" s="10">
        <v>9</v>
      </c>
      <c r="B13" s="8" t="s">
        <v>148</v>
      </c>
      <c r="C13" s="18" t="s">
        <v>149</v>
      </c>
      <c r="D13" s="19" t="s">
        <v>150</v>
      </c>
      <c r="E13" s="20"/>
      <c r="F13" s="20"/>
      <c r="G13" s="20"/>
      <c r="H13" s="20"/>
      <c r="I13" s="20">
        <v>955</v>
      </c>
      <c r="J13" s="20"/>
      <c r="K13" s="20"/>
      <c r="L13" s="20">
        <v>899</v>
      </c>
      <c r="M13" s="40"/>
      <c r="N13" s="20"/>
      <c r="O13" s="34">
        <f t="shared" si="7"/>
        <v>1854</v>
      </c>
      <c r="P13" s="22">
        <f t="shared" si="0"/>
        <v>2</v>
      </c>
      <c r="Q13" s="35">
        <f t="shared" si="1"/>
        <v>927</v>
      </c>
      <c r="R13" s="24">
        <f t="shared" si="2"/>
        <v>1854</v>
      </c>
      <c r="S13" s="35" t="e">
        <f t="shared" si="3"/>
        <v>#NUM!</v>
      </c>
      <c r="T13" s="35" t="e">
        <f t="shared" si="4"/>
        <v>#NUM!</v>
      </c>
      <c r="U13" s="35" t="e">
        <f t="shared" si="5"/>
        <v>#NUM!</v>
      </c>
      <c r="V13" s="35" t="e">
        <f t="shared" si="6"/>
        <v>#NUM!</v>
      </c>
    </row>
    <row r="14" spans="1:22" s="28" customFormat="1" ht="12.75">
      <c r="A14" s="10">
        <v>10</v>
      </c>
      <c r="B14" s="8">
        <v>22</v>
      </c>
      <c r="C14" s="18" t="s">
        <v>141</v>
      </c>
      <c r="D14" s="19" t="s">
        <v>142</v>
      </c>
      <c r="E14" s="20" t="s">
        <v>105</v>
      </c>
      <c r="F14" s="20" t="s">
        <v>105</v>
      </c>
      <c r="G14" s="20">
        <v>740</v>
      </c>
      <c r="H14" s="20">
        <v>393</v>
      </c>
      <c r="I14" s="20" t="s">
        <v>105</v>
      </c>
      <c r="J14" s="20">
        <v>700</v>
      </c>
      <c r="K14" s="20" t="s">
        <v>105</v>
      </c>
      <c r="L14" s="20" t="s">
        <v>105</v>
      </c>
      <c r="M14" s="40" t="s">
        <v>105</v>
      </c>
      <c r="N14" s="20" t="s">
        <v>105</v>
      </c>
      <c r="O14" s="34">
        <f t="shared" si="7"/>
        <v>1833</v>
      </c>
      <c r="P14" s="41">
        <f t="shared" si="0"/>
        <v>3</v>
      </c>
      <c r="Q14" s="42">
        <f t="shared" si="1"/>
        <v>611</v>
      </c>
      <c r="R14" s="24">
        <f t="shared" si="2"/>
        <v>1833</v>
      </c>
      <c r="S14" s="42" t="e">
        <f t="shared" si="3"/>
        <v>#NUM!</v>
      </c>
      <c r="T14" s="42" t="e">
        <f t="shared" si="4"/>
        <v>#NUM!</v>
      </c>
      <c r="U14" s="42" t="e">
        <f t="shared" si="5"/>
        <v>#NUM!</v>
      </c>
      <c r="V14" s="35" t="e">
        <f t="shared" si="6"/>
        <v>#NUM!</v>
      </c>
    </row>
    <row r="15" spans="1:22" ht="12.75">
      <c r="A15" s="10">
        <v>11</v>
      </c>
      <c r="B15" s="8" t="s">
        <v>106</v>
      </c>
      <c r="C15" s="18" t="s">
        <v>71</v>
      </c>
      <c r="D15" s="19" t="s">
        <v>107</v>
      </c>
      <c r="E15" s="20" t="s">
        <v>105</v>
      </c>
      <c r="F15" s="20" t="s">
        <v>105</v>
      </c>
      <c r="G15" s="20">
        <v>737</v>
      </c>
      <c r="H15" s="20">
        <v>788</v>
      </c>
      <c r="I15" s="20" t="s">
        <v>105</v>
      </c>
      <c r="J15" s="20" t="s">
        <v>105</v>
      </c>
      <c r="K15" s="20" t="s">
        <v>105</v>
      </c>
      <c r="L15" s="20" t="s">
        <v>105</v>
      </c>
      <c r="M15" s="40" t="s">
        <v>105</v>
      </c>
      <c r="N15" s="20" t="s">
        <v>105</v>
      </c>
      <c r="O15" s="34">
        <f t="shared" si="7"/>
        <v>1525</v>
      </c>
      <c r="P15" s="22">
        <f t="shared" si="0"/>
        <v>2</v>
      </c>
      <c r="Q15" s="35">
        <f t="shared" si="1"/>
        <v>762.5</v>
      </c>
      <c r="R15" s="24">
        <f t="shared" si="2"/>
        <v>1525</v>
      </c>
      <c r="S15" s="35" t="e">
        <f t="shared" si="3"/>
        <v>#NUM!</v>
      </c>
      <c r="T15" s="35" t="e">
        <f t="shared" si="4"/>
        <v>#NUM!</v>
      </c>
      <c r="U15" s="35" t="e">
        <f t="shared" si="5"/>
        <v>#NUM!</v>
      </c>
      <c r="V15" s="35" t="e">
        <f t="shared" si="6"/>
        <v>#NUM!</v>
      </c>
    </row>
    <row r="16" spans="1:22" ht="12.75">
      <c r="A16" s="10">
        <v>12</v>
      </c>
      <c r="B16" s="8" t="s">
        <v>145</v>
      </c>
      <c r="C16" s="18" t="s">
        <v>146</v>
      </c>
      <c r="D16" s="19" t="s">
        <v>147</v>
      </c>
      <c r="E16" s="20" t="s">
        <v>105</v>
      </c>
      <c r="F16" s="20" t="s">
        <v>105</v>
      </c>
      <c r="G16" s="20" t="s">
        <v>105</v>
      </c>
      <c r="H16" s="20">
        <v>880</v>
      </c>
      <c r="I16" s="20" t="s">
        <v>105</v>
      </c>
      <c r="J16" s="20" t="s">
        <v>105</v>
      </c>
      <c r="K16" s="20" t="s">
        <v>105</v>
      </c>
      <c r="L16" s="20" t="s">
        <v>105</v>
      </c>
      <c r="M16" s="40" t="s">
        <v>105</v>
      </c>
      <c r="N16" s="20" t="s">
        <v>105</v>
      </c>
      <c r="O16" s="34">
        <f t="shared" si="7"/>
        <v>880</v>
      </c>
      <c r="P16" s="22">
        <f t="shared" si="0"/>
        <v>1</v>
      </c>
      <c r="Q16" s="35">
        <f t="shared" si="1"/>
        <v>880</v>
      </c>
      <c r="R16" s="24">
        <f t="shared" si="2"/>
        <v>880</v>
      </c>
      <c r="S16" s="35" t="e">
        <f t="shared" si="3"/>
        <v>#NUM!</v>
      </c>
      <c r="T16" s="35" t="e">
        <f t="shared" si="4"/>
        <v>#NUM!</v>
      </c>
      <c r="U16" s="35" t="e">
        <f t="shared" si="5"/>
        <v>#NUM!</v>
      </c>
      <c r="V16" s="35" t="e">
        <f t="shared" si="6"/>
        <v>#NUM!</v>
      </c>
    </row>
    <row r="17" spans="1:22" ht="12.75">
      <c r="A17" s="10">
        <v>13</v>
      </c>
      <c r="B17" s="8" t="s">
        <v>42</v>
      </c>
      <c r="C17" s="18" t="s">
        <v>133</v>
      </c>
      <c r="D17" s="19" t="s">
        <v>44</v>
      </c>
      <c r="E17" s="20" t="s">
        <v>105</v>
      </c>
      <c r="F17" s="20">
        <v>878</v>
      </c>
      <c r="G17" s="20" t="s">
        <v>105</v>
      </c>
      <c r="H17" s="20" t="s">
        <v>105</v>
      </c>
      <c r="I17" s="20" t="s">
        <v>105</v>
      </c>
      <c r="J17" s="20" t="s">
        <v>105</v>
      </c>
      <c r="K17" s="20" t="s">
        <v>105</v>
      </c>
      <c r="L17" s="20" t="s">
        <v>105</v>
      </c>
      <c r="M17" s="40" t="s">
        <v>105</v>
      </c>
      <c r="N17" s="20" t="s">
        <v>105</v>
      </c>
      <c r="O17" s="34">
        <f t="shared" si="7"/>
        <v>878</v>
      </c>
      <c r="P17" s="22">
        <f t="shared" si="0"/>
        <v>1</v>
      </c>
      <c r="Q17" s="35">
        <f t="shared" si="1"/>
        <v>878</v>
      </c>
      <c r="R17" s="24">
        <f t="shared" si="2"/>
        <v>878</v>
      </c>
      <c r="S17" s="35" t="e">
        <f t="shared" si="3"/>
        <v>#NUM!</v>
      </c>
      <c r="T17" s="35" t="e">
        <f t="shared" si="4"/>
        <v>#NUM!</v>
      </c>
      <c r="U17" s="35" t="e">
        <f t="shared" si="5"/>
        <v>#NUM!</v>
      </c>
      <c r="V17" s="35" t="e">
        <f t="shared" si="6"/>
        <v>#NUM!</v>
      </c>
    </row>
    <row r="18" spans="1:22" ht="12.75">
      <c r="A18" s="10">
        <v>14</v>
      </c>
      <c r="B18" s="8" t="s">
        <v>72</v>
      </c>
      <c r="C18" s="18" t="s">
        <v>155</v>
      </c>
      <c r="D18" s="19" t="s">
        <v>156</v>
      </c>
      <c r="E18" s="20" t="s">
        <v>105</v>
      </c>
      <c r="F18" s="20" t="s">
        <v>105</v>
      </c>
      <c r="G18" s="20" t="s">
        <v>105</v>
      </c>
      <c r="H18" s="20" t="s">
        <v>105</v>
      </c>
      <c r="I18" s="20" t="s">
        <v>105</v>
      </c>
      <c r="J18" s="20" t="s">
        <v>105</v>
      </c>
      <c r="K18" s="20" t="s">
        <v>105</v>
      </c>
      <c r="L18" s="20" t="s">
        <v>105</v>
      </c>
      <c r="M18" s="40" t="s">
        <v>105</v>
      </c>
      <c r="N18" s="20">
        <v>872</v>
      </c>
      <c r="O18" s="34">
        <f t="shared" si="7"/>
        <v>872</v>
      </c>
      <c r="P18" s="22">
        <f t="shared" si="0"/>
        <v>1</v>
      </c>
      <c r="Q18" s="35">
        <f t="shared" si="1"/>
        <v>872</v>
      </c>
      <c r="R18" s="24">
        <f t="shared" si="2"/>
        <v>872</v>
      </c>
      <c r="S18" s="35" t="e">
        <f t="shared" si="3"/>
        <v>#NUM!</v>
      </c>
      <c r="T18" s="35" t="e">
        <f t="shared" si="4"/>
        <v>#NUM!</v>
      </c>
      <c r="U18" s="35" t="e">
        <f t="shared" si="5"/>
        <v>#NUM!</v>
      </c>
      <c r="V18" s="35" t="e">
        <f t="shared" si="6"/>
        <v>#NUM!</v>
      </c>
    </row>
    <row r="19" spans="1:22" ht="12.75">
      <c r="A19" s="10">
        <v>15</v>
      </c>
      <c r="B19" s="8" t="s">
        <v>40</v>
      </c>
      <c r="C19" s="18" t="s">
        <v>41</v>
      </c>
      <c r="D19" s="19" t="s">
        <v>39</v>
      </c>
      <c r="E19" s="20" t="s">
        <v>105</v>
      </c>
      <c r="F19" s="20" t="s">
        <v>105</v>
      </c>
      <c r="G19" s="20" t="s">
        <v>105</v>
      </c>
      <c r="H19" s="20" t="s">
        <v>105</v>
      </c>
      <c r="I19" s="20" t="s">
        <v>105</v>
      </c>
      <c r="J19" s="20" t="s">
        <v>105</v>
      </c>
      <c r="K19" s="20">
        <v>0.2</v>
      </c>
      <c r="L19" s="20">
        <v>0.2</v>
      </c>
      <c r="M19" s="40" t="s">
        <v>105</v>
      </c>
      <c r="N19" s="20" t="s">
        <v>105</v>
      </c>
      <c r="O19" s="34">
        <f t="shared" si="7"/>
        <v>0.4</v>
      </c>
      <c r="P19" s="22">
        <f t="shared" si="0"/>
        <v>2</v>
      </c>
      <c r="Q19" s="35">
        <f t="shared" si="1"/>
        <v>0.2</v>
      </c>
      <c r="R19" s="24">
        <f t="shared" si="2"/>
        <v>0.4</v>
      </c>
      <c r="S19" s="35" t="e">
        <f t="shared" si="3"/>
        <v>#NUM!</v>
      </c>
      <c r="T19" s="35" t="e">
        <f t="shared" si="4"/>
        <v>#NUM!</v>
      </c>
      <c r="U19" s="35" t="e">
        <f t="shared" si="5"/>
        <v>#NUM!</v>
      </c>
      <c r="V19" s="35" t="e">
        <f t="shared" si="6"/>
        <v>#NUM!</v>
      </c>
    </row>
    <row r="20" spans="1:22" ht="12.75">
      <c r="A20" s="10"/>
      <c r="B20" s="8" t="s">
        <v>33</v>
      </c>
      <c r="C20" s="18" t="s">
        <v>34</v>
      </c>
      <c r="D20" s="19" t="s">
        <v>151</v>
      </c>
      <c r="E20" s="20" t="s">
        <v>105</v>
      </c>
      <c r="F20" s="20" t="s">
        <v>105</v>
      </c>
      <c r="G20" s="20" t="s">
        <v>105</v>
      </c>
      <c r="H20" s="20" t="s">
        <v>105</v>
      </c>
      <c r="I20" s="20" t="s">
        <v>105</v>
      </c>
      <c r="J20" s="20" t="s">
        <v>105</v>
      </c>
      <c r="K20" s="20" t="s">
        <v>105</v>
      </c>
      <c r="L20" s="20" t="s">
        <v>105</v>
      </c>
      <c r="M20" s="40" t="s">
        <v>105</v>
      </c>
      <c r="N20" s="20" t="s">
        <v>105</v>
      </c>
      <c r="O20" s="34">
        <f t="shared" si="7"/>
        <v>0</v>
      </c>
      <c r="P20" s="22">
        <f t="shared" si="0"/>
        <v>0</v>
      </c>
      <c r="Q20" s="35" t="e">
        <f t="shared" si="1"/>
        <v>#DIV/0!</v>
      </c>
      <c r="R20" s="24">
        <f t="shared" si="2"/>
        <v>0</v>
      </c>
      <c r="S20" s="35" t="e">
        <f t="shared" si="3"/>
        <v>#NUM!</v>
      </c>
      <c r="T20" s="35" t="e">
        <f t="shared" si="4"/>
        <v>#NUM!</v>
      </c>
      <c r="U20" s="35" t="e">
        <f t="shared" si="5"/>
        <v>#NUM!</v>
      </c>
      <c r="V20" s="35" t="e">
        <f t="shared" si="6"/>
        <v>#NUM!</v>
      </c>
    </row>
    <row r="21" spans="1:22" ht="12.75">
      <c r="A21" s="10"/>
      <c r="B21" s="25" t="s">
        <v>139</v>
      </c>
      <c r="C21" s="18" t="s">
        <v>140</v>
      </c>
      <c r="D21" s="19" t="s">
        <v>104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 t="s">
        <v>105</v>
      </c>
      <c r="J21" s="20" t="s">
        <v>105</v>
      </c>
      <c r="K21" s="20" t="s">
        <v>105</v>
      </c>
      <c r="L21" s="20" t="s">
        <v>105</v>
      </c>
      <c r="M21" s="40" t="s">
        <v>105</v>
      </c>
      <c r="N21" s="20" t="s">
        <v>105</v>
      </c>
      <c r="O21" s="34">
        <f t="shared" si="7"/>
        <v>0</v>
      </c>
      <c r="P21" s="22">
        <f t="shared" si="0"/>
        <v>0</v>
      </c>
      <c r="Q21" s="35" t="e">
        <f t="shared" si="1"/>
        <v>#DIV/0!</v>
      </c>
      <c r="R21" s="24">
        <f t="shared" si="2"/>
        <v>0</v>
      </c>
      <c r="S21" s="35" t="e">
        <f t="shared" si="3"/>
        <v>#NUM!</v>
      </c>
      <c r="T21" s="35" t="e">
        <f t="shared" si="4"/>
        <v>#NUM!</v>
      </c>
      <c r="U21" s="35" t="e">
        <f t="shared" si="5"/>
        <v>#NUM!</v>
      </c>
      <c r="V21" s="35" t="e">
        <f t="shared" si="6"/>
        <v>#NUM!</v>
      </c>
    </row>
    <row r="22" spans="1:22" ht="12.75">
      <c r="A22" s="10"/>
      <c r="B22" s="8" t="s">
        <v>76</v>
      </c>
      <c r="C22" s="18" t="s">
        <v>77</v>
      </c>
      <c r="D22" s="19" t="s">
        <v>113</v>
      </c>
      <c r="E22" s="20" t="s">
        <v>105</v>
      </c>
      <c r="F22" s="20" t="s">
        <v>105</v>
      </c>
      <c r="G22" s="20" t="s">
        <v>105</v>
      </c>
      <c r="H22" s="20" t="s">
        <v>105</v>
      </c>
      <c r="I22" s="20" t="s">
        <v>105</v>
      </c>
      <c r="J22" s="20" t="s">
        <v>105</v>
      </c>
      <c r="K22" s="20" t="s">
        <v>105</v>
      </c>
      <c r="L22" s="20" t="s">
        <v>105</v>
      </c>
      <c r="M22" s="40" t="s">
        <v>105</v>
      </c>
      <c r="N22" s="20" t="s">
        <v>105</v>
      </c>
      <c r="O22" s="34">
        <f t="shared" si="7"/>
        <v>0</v>
      </c>
      <c r="P22" s="22">
        <f t="shared" si="0"/>
        <v>0</v>
      </c>
      <c r="Q22" s="35" t="e">
        <f t="shared" si="1"/>
        <v>#DIV/0!</v>
      </c>
      <c r="R22" s="24">
        <f t="shared" si="2"/>
        <v>0</v>
      </c>
      <c r="S22" s="35" t="e">
        <f t="shared" si="3"/>
        <v>#NUM!</v>
      </c>
      <c r="T22" s="35" t="e">
        <f t="shared" si="4"/>
        <v>#NUM!</v>
      </c>
      <c r="U22" s="35" t="e">
        <f t="shared" si="5"/>
        <v>#NUM!</v>
      </c>
      <c r="V22" s="35" t="e">
        <f t="shared" si="6"/>
        <v>#NUM!</v>
      </c>
    </row>
    <row r="23" spans="1:22" ht="12.75">
      <c r="A23" s="10"/>
      <c r="B23" s="8" t="s">
        <v>108</v>
      </c>
      <c r="C23" s="18" t="s">
        <v>109</v>
      </c>
      <c r="D23" s="19" t="s">
        <v>58</v>
      </c>
      <c r="E23" s="20" t="s">
        <v>105</v>
      </c>
      <c r="F23" s="20" t="s">
        <v>105</v>
      </c>
      <c r="G23" s="20" t="s">
        <v>105</v>
      </c>
      <c r="H23" s="20" t="s">
        <v>105</v>
      </c>
      <c r="I23" s="20" t="s">
        <v>105</v>
      </c>
      <c r="J23" s="20" t="s">
        <v>105</v>
      </c>
      <c r="K23" s="20" t="s">
        <v>105</v>
      </c>
      <c r="L23" s="20" t="s">
        <v>105</v>
      </c>
      <c r="M23" s="40" t="s">
        <v>105</v>
      </c>
      <c r="N23" s="20" t="s">
        <v>105</v>
      </c>
      <c r="O23" s="34">
        <f t="shared" si="7"/>
        <v>0</v>
      </c>
      <c r="P23" s="22">
        <f t="shared" si="0"/>
        <v>0</v>
      </c>
      <c r="Q23" s="35" t="e">
        <f t="shared" si="1"/>
        <v>#DIV/0!</v>
      </c>
      <c r="R23" s="24">
        <f t="shared" si="2"/>
        <v>0</v>
      </c>
      <c r="S23" s="35" t="e">
        <f t="shared" si="3"/>
        <v>#NUM!</v>
      </c>
      <c r="T23" s="35" t="e">
        <f t="shared" si="4"/>
        <v>#NUM!</v>
      </c>
      <c r="U23" s="35" t="e">
        <f t="shared" si="5"/>
        <v>#NUM!</v>
      </c>
      <c r="V23" s="35" t="e">
        <f t="shared" si="6"/>
        <v>#NUM!</v>
      </c>
    </row>
    <row r="24" spans="1:22" ht="12.75">
      <c r="A24" s="10"/>
      <c r="B24" s="8" t="s">
        <v>136</v>
      </c>
      <c r="C24" s="18" t="s">
        <v>137</v>
      </c>
      <c r="D24" s="19" t="s">
        <v>138</v>
      </c>
      <c r="E24" s="20" t="s">
        <v>105</v>
      </c>
      <c r="F24" s="20" t="s">
        <v>105</v>
      </c>
      <c r="G24" s="20" t="s">
        <v>105</v>
      </c>
      <c r="H24" s="20" t="s">
        <v>105</v>
      </c>
      <c r="I24" s="20" t="s">
        <v>105</v>
      </c>
      <c r="J24" s="20" t="s">
        <v>105</v>
      </c>
      <c r="K24" s="20" t="s">
        <v>105</v>
      </c>
      <c r="L24" s="20" t="s">
        <v>105</v>
      </c>
      <c r="M24" s="40" t="s">
        <v>105</v>
      </c>
      <c r="N24" s="20" t="s">
        <v>105</v>
      </c>
      <c r="O24" s="34">
        <f t="shared" si="7"/>
        <v>0</v>
      </c>
      <c r="P24" s="22">
        <f t="shared" si="0"/>
        <v>0</v>
      </c>
      <c r="Q24" s="35" t="e">
        <f t="shared" si="1"/>
        <v>#DIV/0!</v>
      </c>
      <c r="R24" s="24">
        <f t="shared" si="2"/>
        <v>0</v>
      </c>
      <c r="S24" s="35" t="e">
        <f t="shared" si="3"/>
        <v>#NUM!</v>
      </c>
      <c r="T24" s="35" t="e">
        <f t="shared" si="4"/>
        <v>#NUM!</v>
      </c>
      <c r="U24" s="35" t="e">
        <f t="shared" si="5"/>
        <v>#NUM!</v>
      </c>
      <c r="V24" s="35" t="e">
        <f t="shared" si="6"/>
        <v>#NUM!</v>
      </c>
    </row>
    <row r="25" spans="1:22" ht="12.75">
      <c r="A25" s="10"/>
      <c r="B25" s="8" t="s">
        <v>186</v>
      </c>
      <c r="C25" s="18" t="s">
        <v>110</v>
      </c>
      <c r="D25" s="19" t="s">
        <v>107</v>
      </c>
      <c r="E25" s="20" t="s">
        <v>105</v>
      </c>
      <c r="F25" s="20" t="s">
        <v>105</v>
      </c>
      <c r="G25" s="20" t="s">
        <v>105</v>
      </c>
      <c r="H25" s="20" t="s">
        <v>105</v>
      </c>
      <c r="I25" s="20" t="s">
        <v>105</v>
      </c>
      <c r="J25" s="20" t="s">
        <v>105</v>
      </c>
      <c r="K25" s="20" t="s">
        <v>105</v>
      </c>
      <c r="L25" s="20" t="s">
        <v>105</v>
      </c>
      <c r="M25" s="40" t="s">
        <v>105</v>
      </c>
      <c r="N25" s="20" t="s">
        <v>105</v>
      </c>
      <c r="O25" s="34">
        <f t="shared" si="7"/>
        <v>0</v>
      </c>
      <c r="P25" s="22">
        <f t="shared" si="0"/>
        <v>0</v>
      </c>
      <c r="Q25" s="35" t="e">
        <f t="shared" si="1"/>
        <v>#DIV/0!</v>
      </c>
      <c r="R25" s="24">
        <f t="shared" si="2"/>
        <v>0</v>
      </c>
      <c r="S25" s="35" t="e">
        <f t="shared" si="3"/>
        <v>#NUM!</v>
      </c>
      <c r="T25" s="35" t="e">
        <f t="shared" si="4"/>
        <v>#NUM!</v>
      </c>
      <c r="U25" s="35" t="e">
        <f t="shared" si="5"/>
        <v>#NUM!</v>
      </c>
      <c r="V25" s="35" t="e">
        <f t="shared" si="6"/>
        <v>#NUM!</v>
      </c>
    </row>
    <row r="26" spans="1:22" ht="12.75">
      <c r="A26" s="10"/>
      <c r="B26" s="8" t="s">
        <v>143</v>
      </c>
      <c r="C26" s="18" t="s">
        <v>144</v>
      </c>
      <c r="D26" s="19" t="s">
        <v>107</v>
      </c>
      <c r="E26" s="20" t="s">
        <v>105</v>
      </c>
      <c r="F26" s="20" t="s">
        <v>105</v>
      </c>
      <c r="G26" s="20" t="s">
        <v>105</v>
      </c>
      <c r="H26" s="20" t="s">
        <v>105</v>
      </c>
      <c r="I26" s="20" t="s">
        <v>105</v>
      </c>
      <c r="J26" s="20" t="s">
        <v>105</v>
      </c>
      <c r="K26" s="20" t="s">
        <v>105</v>
      </c>
      <c r="L26" s="20" t="s">
        <v>105</v>
      </c>
      <c r="M26" s="40" t="s">
        <v>105</v>
      </c>
      <c r="N26" s="20" t="s">
        <v>105</v>
      </c>
      <c r="O26" s="34">
        <f t="shared" si="7"/>
        <v>0</v>
      </c>
      <c r="P26" s="22">
        <f t="shared" si="0"/>
        <v>0</v>
      </c>
      <c r="Q26" s="35" t="e">
        <f t="shared" si="1"/>
        <v>#DIV/0!</v>
      </c>
      <c r="R26" s="24">
        <f t="shared" si="2"/>
        <v>0</v>
      </c>
      <c r="S26" s="35" t="e">
        <f t="shared" si="3"/>
        <v>#NUM!</v>
      </c>
      <c r="T26" s="35" t="e">
        <f t="shared" si="4"/>
        <v>#NUM!</v>
      </c>
      <c r="U26" s="35" t="e">
        <f t="shared" si="5"/>
        <v>#NUM!</v>
      </c>
      <c r="V26" s="35" t="e">
        <f t="shared" si="6"/>
        <v>#NUM!</v>
      </c>
    </row>
    <row r="27" ht="12.75">
      <c r="P27" s="29">
        <f>SUM(P5:P26)</f>
        <v>43</v>
      </c>
    </row>
    <row r="28" spans="1:18" s="12" customFormat="1" ht="12.75">
      <c r="A28" s="7"/>
      <c r="B28" s="8"/>
      <c r="C28" s="8" t="s">
        <v>187</v>
      </c>
      <c r="D28" s="8"/>
      <c r="E28" s="10" t="s">
        <v>8</v>
      </c>
      <c r="F28" s="10" t="s">
        <v>8</v>
      </c>
      <c r="G28" s="10" t="s">
        <v>180</v>
      </c>
      <c r="H28" s="10" t="s">
        <v>180</v>
      </c>
      <c r="I28" s="10" t="s">
        <v>181</v>
      </c>
      <c r="J28" s="10" t="s">
        <v>181</v>
      </c>
      <c r="K28" s="10" t="s">
        <v>181</v>
      </c>
      <c r="L28" s="10" t="s">
        <v>181</v>
      </c>
      <c r="M28" s="38" t="s">
        <v>4</v>
      </c>
      <c r="N28" s="10" t="s">
        <v>4</v>
      </c>
      <c r="O28" s="32" t="s">
        <v>182</v>
      </c>
      <c r="P28" s="11" t="s">
        <v>188</v>
      </c>
      <c r="R28" s="13"/>
    </row>
    <row r="29" spans="1:21" s="12" customFormat="1" ht="12.75">
      <c r="A29" s="14"/>
      <c r="B29" s="14" t="s">
        <v>10</v>
      </c>
      <c r="C29" s="14" t="s">
        <v>11</v>
      </c>
      <c r="D29" s="14" t="s">
        <v>12</v>
      </c>
      <c r="E29" s="30">
        <v>39893</v>
      </c>
      <c r="F29" s="30">
        <v>38798</v>
      </c>
      <c r="G29" s="30">
        <v>39984</v>
      </c>
      <c r="H29" s="30">
        <v>39985</v>
      </c>
      <c r="I29" s="30">
        <v>39997</v>
      </c>
      <c r="J29" s="30">
        <v>39998</v>
      </c>
      <c r="K29" s="30">
        <v>40033</v>
      </c>
      <c r="L29" s="30">
        <v>40034</v>
      </c>
      <c r="M29" s="39">
        <v>40061</v>
      </c>
      <c r="N29" s="30">
        <v>40063</v>
      </c>
      <c r="O29" s="33" t="s">
        <v>184</v>
      </c>
      <c r="P29" s="16" t="s">
        <v>16</v>
      </c>
      <c r="Q29" s="16" t="s">
        <v>17</v>
      </c>
      <c r="R29" s="17" t="s">
        <v>18</v>
      </c>
      <c r="S29" s="16" t="s">
        <v>126</v>
      </c>
      <c r="T29" s="16" t="s">
        <v>127</v>
      </c>
      <c r="U29" s="16" t="s">
        <v>128</v>
      </c>
    </row>
    <row r="30" spans="1:21" ht="12.75">
      <c r="A30" s="10">
        <v>1</v>
      </c>
      <c r="B30" s="8" t="s">
        <v>56</v>
      </c>
      <c r="C30" s="18" t="s">
        <v>189</v>
      </c>
      <c r="D30" s="19" t="s">
        <v>190</v>
      </c>
      <c r="E30" s="20">
        <v>1000</v>
      </c>
      <c r="F30" s="20">
        <v>1000</v>
      </c>
      <c r="G30" s="20" t="s">
        <v>105</v>
      </c>
      <c r="H30" s="20" t="s">
        <v>105</v>
      </c>
      <c r="I30" s="20" t="s">
        <v>105</v>
      </c>
      <c r="J30" s="20" t="s">
        <v>105</v>
      </c>
      <c r="K30" s="20" t="s">
        <v>105</v>
      </c>
      <c r="L30" s="20" t="s">
        <v>105</v>
      </c>
      <c r="M30" s="40" t="s">
        <v>105</v>
      </c>
      <c r="N30" s="20" t="s">
        <v>105</v>
      </c>
      <c r="O30" s="7">
        <f aca="true" t="shared" si="8" ref="O30:O39">SUM(E30:N30)</f>
        <v>2000</v>
      </c>
      <c r="P30" s="22">
        <f aca="true" t="shared" si="9" ref="P30:P39">COUNT(E30:N30)</f>
        <v>2</v>
      </c>
      <c r="Q30" s="35">
        <f aca="true" t="shared" si="10" ref="Q30:Q39">AVERAGE(E30:N30)</f>
        <v>1000</v>
      </c>
      <c r="R30" s="24">
        <f aca="true" t="shared" si="11" ref="R30:R39">SUM(E30:N30)</f>
        <v>2000</v>
      </c>
      <c r="S30" s="35" t="e">
        <f aca="true" t="shared" si="12" ref="S30:S39">LARGE(E30:N30,7)+LARGE(E30:N30,6)+LARGE(E30:N30,5)+LARGE(E30:N30,4)+LARGE(E30:N30,3)+LARGE(E30:N30,2)+LARGE(E30:N30,1)</f>
        <v>#NUM!</v>
      </c>
      <c r="T30" s="35" t="e">
        <f aca="true" t="shared" si="13" ref="T30:T39">LARGE(E30:N30,6)+LARGE(E30:N30,5)+LARGE(E30:N30,4)+LARGE(E30:N30,3)+LARGE(E30:N30,2)+LARGE(E30:N30,1)</f>
        <v>#NUM!</v>
      </c>
      <c r="U30" s="35" t="e">
        <f aca="true" t="shared" si="14" ref="U30:U39">LARGE(E30:N30,5)+LARGE(E30:N30,4)+LARGE(E30:N30,3)+LARGE(E30:N30,2)+LARGE(E30:N30,1)</f>
        <v>#NUM!</v>
      </c>
    </row>
    <row r="31" spans="1:21" ht="12.75">
      <c r="A31" s="10">
        <v>1</v>
      </c>
      <c r="B31" s="8" t="s">
        <v>162</v>
      </c>
      <c r="C31" s="18" t="s">
        <v>163</v>
      </c>
      <c r="D31" s="19" t="s">
        <v>164</v>
      </c>
      <c r="E31" s="20" t="s">
        <v>105</v>
      </c>
      <c r="F31" s="20" t="s">
        <v>105</v>
      </c>
      <c r="G31" s="20" t="s">
        <v>105</v>
      </c>
      <c r="H31" s="20" t="s">
        <v>105</v>
      </c>
      <c r="I31" s="20" t="s">
        <v>105</v>
      </c>
      <c r="J31" s="20" t="s">
        <v>105</v>
      </c>
      <c r="K31" s="20">
        <v>1000</v>
      </c>
      <c r="L31" s="20">
        <v>1000</v>
      </c>
      <c r="M31" s="40" t="s">
        <v>105</v>
      </c>
      <c r="N31" s="20" t="s">
        <v>105</v>
      </c>
      <c r="O31" s="7">
        <f t="shared" si="8"/>
        <v>2000</v>
      </c>
      <c r="P31" s="22">
        <f t="shared" si="9"/>
        <v>2</v>
      </c>
      <c r="Q31" s="35">
        <f t="shared" si="10"/>
        <v>1000</v>
      </c>
      <c r="R31" s="24">
        <f t="shared" si="11"/>
        <v>2000</v>
      </c>
      <c r="S31" s="35" t="e">
        <f t="shared" si="12"/>
        <v>#NUM!</v>
      </c>
      <c r="T31" s="35" t="e">
        <f t="shared" si="13"/>
        <v>#NUM!</v>
      </c>
      <c r="U31" s="35" t="e">
        <f t="shared" si="14"/>
        <v>#NUM!</v>
      </c>
    </row>
    <row r="32" spans="1:21" ht="12.75">
      <c r="A32" s="10">
        <v>2</v>
      </c>
      <c r="B32" s="8" t="s">
        <v>174</v>
      </c>
      <c r="C32" s="18" t="s">
        <v>175</v>
      </c>
      <c r="D32" s="19" t="s">
        <v>176</v>
      </c>
      <c r="E32" s="20"/>
      <c r="F32" s="20"/>
      <c r="G32" s="20" t="s">
        <v>105</v>
      </c>
      <c r="H32" s="20" t="s">
        <v>105</v>
      </c>
      <c r="I32" s="20">
        <v>1000</v>
      </c>
      <c r="J32" s="20" t="s">
        <v>105</v>
      </c>
      <c r="K32" s="20">
        <v>326</v>
      </c>
      <c r="L32" s="20" t="s">
        <v>105</v>
      </c>
      <c r="M32" s="40" t="s">
        <v>105</v>
      </c>
      <c r="N32" s="20" t="s">
        <v>105</v>
      </c>
      <c r="O32" s="34">
        <f t="shared" si="8"/>
        <v>1326</v>
      </c>
      <c r="P32" s="22">
        <f t="shared" si="9"/>
        <v>2</v>
      </c>
      <c r="Q32" s="35">
        <f t="shared" si="10"/>
        <v>663</v>
      </c>
      <c r="R32" s="24">
        <f t="shared" si="11"/>
        <v>1326</v>
      </c>
      <c r="S32" s="35" t="e">
        <f t="shared" si="12"/>
        <v>#NUM!</v>
      </c>
      <c r="T32" s="35" t="e">
        <f t="shared" si="13"/>
        <v>#NUM!</v>
      </c>
      <c r="U32" s="35" t="e">
        <f t="shared" si="14"/>
        <v>#NUM!</v>
      </c>
    </row>
    <row r="33" spans="1:21" ht="12.75">
      <c r="A33" s="10">
        <v>3</v>
      </c>
      <c r="B33" s="8" t="s">
        <v>191</v>
      </c>
      <c r="C33" s="18" t="s">
        <v>192</v>
      </c>
      <c r="D33" s="19" t="s">
        <v>193</v>
      </c>
      <c r="E33" s="20" t="s">
        <v>105</v>
      </c>
      <c r="F33" s="20" t="s">
        <v>105</v>
      </c>
      <c r="G33" s="20" t="s">
        <v>105</v>
      </c>
      <c r="H33" s="20" t="s">
        <v>105</v>
      </c>
      <c r="I33" s="20" t="s">
        <v>105</v>
      </c>
      <c r="J33" s="20" t="s">
        <v>105</v>
      </c>
      <c r="K33" s="20" t="s">
        <v>105</v>
      </c>
      <c r="L33" s="20" t="s">
        <v>105</v>
      </c>
      <c r="M33" s="40" t="s">
        <v>105</v>
      </c>
      <c r="N33" s="20" t="s">
        <v>105</v>
      </c>
      <c r="O33" s="34">
        <f t="shared" si="8"/>
        <v>0</v>
      </c>
      <c r="P33" s="22">
        <f t="shared" si="9"/>
        <v>0</v>
      </c>
      <c r="Q33" s="35" t="e">
        <f t="shared" si="10"/>
        <v>#DIV/0!</v>
      </c>
      <c r="R33" s="24">
        <f t="shared" si="11"/>
        <v>0</v>
      </c>
      <c r="S33" s="35" t="e">
        <f t="shared" si="12"/>
        <v>#NUM!</v>
      </c>
      <c r="T33" s="35" t="e">
        <f t="shared" si="13"/>
        <v>#NUM!</v>
      </c>
      <c r="U33" s="35" t="e">
        <f t="shared" si="14"/>
        <v>#NUM!</v>
      </c>
    </row>
    <row r="34" spans="1:21" ht="12.75">
      <c r="A34" s="10"/>
      <c r="B34" s="8" t="s">
        <v>171</v>
      </c>
      <c r="C34" s="18" t="s">
        <v>172</v>
      </c>
      <c r="D34" s="19" t="s">
        <v>173</v>
      </c>
      <c r="E34" s="20" t="s">
        <v>105</v>
      </c>
      <c r="F34" s="20" t="s">
        <v>105</v>
      </c>
      <c r="G34" s="20" t="s">
        <v>105</v>
      </c>
      <c r="H34" s="20" t="s">
        <v>105</v>
      </c>
      <c r="I34" s="20" t="s">
        <v>105</v>
      </c>
      <c r="J34" s="20" t="s">
        <v>105</v>
      </c>
      <c r="K34" s="20" t="s">
        <v>105</v>
      </c>
      <c r="L34" s="20" t="s">
        <v>105</v>
      </c>
      <c r="M34" s="40" t="s">
        <v>105</v>
      </c>
      <c r="N34" s="20" t="s">
        <v>105</v>
      </c>
      <c r="O34" s="7">
        <f t="shared" si="8"/>
        <v>0</v>
      </c>
      <c r="P34" s="22">
        <f t="shared" si="9"/>
        <v>0</v>
      </c>
      <c r="Q34" s="35" t="e">
        <f t="shared" si="10"/>
        <v>#DIV/0!</v>
      </c>
      <c r="R34" s="24">
        <f t="shared" si="11"/>
        <v>0</v>
      </c>
      <c r="S34" s="35" t="e">
        <f t="shared" si="12"/>
        <v>#NUM!</v>
      </c>
      <c r="T34" s="35" t="e">
        <f t="shared" si="13"/>
        <v>#NUM!</v>
      </c>
      <c r="U34" s="35" t="e">
        <f t="shared" si="14"/>
        <v>#NUM!</v>
      </c>
    </row>
    <row r="35" spans="1:21" ht="12.75">
      <c r="A35" s="10"/>
      <c r="B35" s="8" t="s">
        <v>165</v>
      </c>
      <c r="C35" s="18" t="s">
        <v>166</v>
      </c>
      <c r="D35" s="19" t="s">
        <v>167</v>
      </c>
      <c r="E35" s="20" t="s">
        <v>105</v>
      </c>
      <c r="F35" s="20" t="s">
        <v>105</v>
      </c>
      <c r="G35" s="20" t="s">
        <v>105</v>
      </c>
      <c r="H35" s="20" t="s">
        <v>105</v>
      </c>
      <c r="I35" s="20" t="s">
        <v>105</v>
      </c>
      <c r="J35" s="20" t="s">
        <v>105</v>
      </c>
      <c r="K35" s="20" t="s">
        <v>105</v>
      </c>
      <c r="L35" s="20" t="s">
        <v>105</v>
      </c>
      <c r="M35" s="40" t="s">
        <v>105</v>
      </c>
      <c r="N35" s="20" t="s">
        <v>105</v>
      </c>
      <c r="O35" s="7">
        <f t="shared" si="8"/>
        <v>0</v>
      </c>
      <c r="P35" s="22">
        <f t="shared" si="9"/>
        <v>0</v>
      </c>
      <c r="Q35" s="35" t="e">
        <f t="shared" si="10"/>
        <v>#DIV/0!</v>
      </c>
      <c r="R35" s="24">
        <f t="shared" si="11"/>
        <v>0</v>
      </c>
      <c r="S35" s="35" t="e">
        <f t="shared" si="12"/>
        <v>#NUM!</v>
      </c>
      <c r="T35" s="35" t="e">
        <f t="shared" si="13"/>
        <v>#NUM!</v>
      </c>
      <c r="U35" s="35" t="e">
        <f t="shared" si="14"/>
        <v>#NUM!</v>
      </c>
    </row>
    <row r="36" spans="1:21" ht="12.75">
      <c r="A36" s="10"/>
      <c r="B36" s="8" t="s">
        <v>53</v>
      </c>
      <c r="C36" s="18" t="s">
        <v>54</v>
      </c>
      <c r="D36" s="19" t="s">
        <v>117</v>
      </c>
      <c r="E36" s="20" t="s">
        <v>105</v>
      </c>
      <c r="F36" s="20" t="s">
        <v>105</v>
      </c>
      <c r="G36" s="20" t="s">
        <v>105</v>
      </c>
      <c r="H36" s="20" t="s">
        <v>105</v>
      </c>
      <c r="I36" s="20" t="s">
        <v>105</v>
      </c>
      <c r="J36" s="20" t="s">
        <v>105</v>
      </c>
      <c r="K36" s="20" t="s">
        <v>105</v>
      </c>
      <c r="L36" s="20" t="s">
        <v>105</v>
      </c>
      <c r="M36" s="40" t="s">
        <v>105</v>
      </c>
      <c r="N36" s="20" t="s">
        <v>105</v>
      </c>
      <c r="O36" s="7">
        <f t="shared" si="8"/>
        <v>0</v>
      </c>
      <c r="P36" s="22">
        <f t="shared" si="9"/>
        <v>0</v>
      </c>
      <c r="Q36" s="35" t="e">
        <f t="shared" si="10"/>
        <v>#DIV/0!</v>
      </c>
      <c r="R36" s="24">
        <f t="shared" si="11"/>
        <v>0</v>
      </c>
      <c r="S36" s="35" t="e">
        <f t="shared" si="12"/>
        <v>#NUM!</v>
      </c>
      <c r="T36" s="35" t="e">
        <f t="shared" si="13"/>
        <v>#NUM!</v>
      </c>
      <c r="U36" s="35" t="e">
        <f t="shared" si="14"/>
        <v>#NUM!</v>
      </c>
    </row>
    <row r="37" spans="1:21" ht="12.75">
      <c r="A37" s="10"/>
      <c r="B37" s="8" t="s">
        <v>169</v>
      </c>
      <c r="C37" s="18" t="s">
        <v>170</v>
      </c>
      <c r="D37" s="19" t="s">
        <v>64</v>
      </c>
      <c r="E37" s="20" t="s">
        <v>105</v>
      </c>
      <c r="F37" s="20" t="s">
        <v>105</v>
      </c>
      <c r="G37" s="20" t="s">
        <v>105</v>
      </c>
      <c r="H37" s="20" t="s">
        <v>105</v>
      </c>
      <c r="I37" s="20" t="s">
        <v>105</v>
      </c>
      <c r="J37" s="20" t="s">
        <v>105</v>
      </c>
      <c r="K37" s="20" t="s">
        <v>105</v>
      </c>
      <c r="L37" s="20" t="s">
        <v>105</v>
      </c>
      <c r="M37" s="40" t="s">
        <v>105</v>
      </c>
      <c r="N37" s="20" t="s">
        <v>105</v>
      </c>
      <c r="O37" s="7">
        <f t="shared" si="8"/>
        <v>0</v>
      </c>
      <c r="P37" s="22">
        <f t="shared" si="9"/>
        <v>0</v>
      </c>
      <c r="Q37" s="35" t="e">
        <f t="shared" si="10"/>
        <v>#DIV/0!</v>
      </c>
      <c r="R37" s="24">
        <f t="shared" si="11"/>
        <v>0</v>
      </c>
      <c r="S37" s="35" t="e">
        <f t="shared" si="12"/>
        <v>#NUM!</v>
      </c>
      <c r="T37" s="35" t="e">
        <f t="shared" si="13"/>
        <v>#NUM!</v>
      </c>
      <c r="U37" s="35" t="e">
        <f t="shared" si="14"/>
        <v>#NUM!</v>
      </c>
    </row>
    <row r="38" spans="1:21" ht="12.75">
      <c r="A38" s="10"/>
      <c r="B38" s="8">
        <v>777</v>
      </c>
      <c r="C38" s="18" t="s">
        <v>112</v>
      </c>
      <c r="D38" s="19" t="s">
        <v>113</v>
      </c>
      <c r="E38" s="20"/>
      <c r="F38" s="20"/>
      <c r="G38" s="20" t="s">
        <v>105</v>
      </c>
      <c r="H38" s="20" t="s">
        <v>105</v>
      </c>
      <c r="I38" s="20" t="s">
        <v>105</v>
      </c>
      <c r="J38" s="20" t="s">
        <v>105</v>
      </c>
      <c r="K38" s="20" t="s">
        <v>105</v>
      </c>
      <c r="L38" s="20" t="s">
        <v>105</v>
      </c>
      <c r="M38" s="40" t="s">
        <v>105</v>
      </c>
      <c r="N38" s="20" t="s">
        <v>105</v>
      </c>
      <c r="O38" s="34">
        <f t="shared" si="8"/>
        <v>0</v>
      </c>
      <c r="P38" s="22">
        <f t="shared" si="9"/>
        <v>0</v>
      </c>
      <c r="Q38" s="35" t="e">
        <f t="shared" si="10"/>
        <v>#DIV/0!</v>
      </c>
      <c r="R38" s="24">
        <f t="shared" si="11"/>
        <v>0</v>
      </c>
      <c r="S38" s="35" t="e">
        <f t="shared" si="12"/>
        <v>#NUM!</v>
      </c>
      <c r="T38" s="35" t="e">
        <f t="shared" si="13"/>
        <v>#NUM!</v>
      </c>
      <c r="U38" s="35" t="e">
        <f t="shared" si="14"/>
        <v>#NUM!</v>
      </c>
    </row>
    <row r="39" spans="1:21" ht="12.75">
      <c r="A39" s="10"/>
      <c r="B39" s="8" t="s">
        <v>194</v>
      </c>
      <c r="C39" s="18" t="s">
        <v>195</v>
      </c>
      <c r="D39" s="19" t="s">
        <v>196</v>
      </c>
      <c r="E39" s="20" t="s">
        <v>105</v>
      </c>
      <c r="F39" s="20" t="s">
        <v>105</v>
      </c>
      <c r="G39" s="20" t="s">
        <v>105</v>
      </c>
      <c r="H39" s="20" t="s">
        <v>105</v>
      </c>
      <c r="I39" s="20" t="s">
        <v>105</v>
      </c>
      <c r="J39" s="20" t="s">
        <v>105</v>
      </c>
      <c r="K39" s="20" t="s">
        <v>105</v>
      </c>
      <c r="L39" s="20" t="s">
        <v>105</v>
      </c>
      <c r="M39" s="40" t="s">
        <v>105</v>
      </c>
      <c r="N39" s="20" t="s">
        <v>105</v>
      </c>
      <c r="O39" s="7">
        <f t="shared" si="8"/>
        <v>0</v>
      </c>
      <c r="P39" s="22">
        <f t="shared" si="9"/>
        <v>0</v>
      </c>
      <c r="Q39" s="35" t="e">
        <f t="shared" si="10"/>
        <v>#DIV/0!</v>
      </c>
      <c r="R39" s="24">
        <f t="shared" si="11"/>
        <v>0</v>
      </c>
      <c r="S39" s="35" t="e">
        <f t="shared" si="12"/>
        <v>#NUM!</v>
      </c>
      <c r="T39" s="35" t="e">
        <f t="shared" si="13"/>
        <v>#NUM!</v>
      </c>
      <c r="U39" s="35" t="e">
        <f t="shared" si="14"/>
        <v>#NUM!</v>
      </c>
    </row>
    <row r="40" ht="12.75">
      <c r="P40" s="29">
        <f>SUM(P30:P39)</f>
        <v>6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"/>
  <pageSetup fitToHeight="1" fitToWidth="1" horizontalDpi="300" verticalDpi="300" orientation="landscape"/>
  <headerFooter alignWithMargins="0">
    <oddFooter>&amp;L&amp;Z&amp;F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Zeros="0" zoomScaleSheetLayoutView="100" workbookViewId="0" topLeftCell="A1">
      <pane xSplit="3" topLeftCell="D1" activePane="topRight" state="frozen"/>
      <selection pane="topLeft" activeCell="A1" sqref="A1"/>
      <selection pane="topRight" activeCell="C28" sqref="C2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16.140625" style="2" customWidth="1"/>
    <col min="4" max="4" width="9.57421875" style="1" customWidth="1"/>
    <col min="5" max="15" width="5.140625" style="2" customWidth="1"/>
    <col min="16" max="16" width="5.8515625" style="2" customWidth="1"/>
    <col min="17" max="17" width="6.00390625" style="3" customWidth="1"/>
    <col min="18" max="19" width="6.00390625" style="2" customWidth="1"/>
    <col min="20" max="22" width="6.421875" style="2" customWidth="1"/>
    <col min="23" max="16384" width="4.7109375" style="2" customWidth="1"/>
  </cols>
  <sheetData>
    <row r="1" ht="24">
      <c r="A1" s="4" t="s">
        <v>197</v>
      </c>
    </row>
    <row r="2" spans="1:2" ht="12.75">
      <c r="A2" s="5"/>
      <c r="B2" s="6"/>
    </row>
    <row r="3" spans="1:20" s="12" customFormat="1" ht="12.75">
      <c r="A3" s="7"/>
      <c r="B3" s="8"/>
      <c r="C3" s="8" t="s">
        <v>179</v>
      </c>
      <c r="D3" s="8"/>
      <c r="E3" s="10" t="s">
        <v>8</v>
      </c>
      <c r="F3" s="10" t="s">
        <v>4</v>
      </c>
      <c r="G3" s="10" t="s">
        <v>5</v>
      </c>
      <c r="H3" s="10" t="s">
        <v>5</v>
      </c>
      <c r="I3" s="10" t="s">
        <v>181</v>
      </c>
      <c r="J3" s="10" t="s">
        <v>181</v>
      </c>
      <c r="K3" s="10" t="s">
        <v>198</v>
      </c>
      <c r="L3" s="10" t="s">
        <v>4</v>
      </c>
      <c r="M3" s="10" t="s">
        <v>4</v>
      </c>
      <c r="N3" s="10" t="s">
        <v>4</v>
      </c>
      <c r="O3" s="10" t="s">
        <v>4</v>
      </c>
      <c r="P3" s="32" t="s">
        <v>182</v>
      </c>
      <c r="Q3" s="11" t="s">
        <v>183</v>
      </c>
      <c r="S3" s="13"/>
      <c r="T3" s="16"/>
    </row>
    <row r="4" spans="1:22" s="16" customFormat="1" ht="12.75">
      <c r="A4" s="14"/>
      <c r="B4" s="14" t="s">
        <v>10</v>
      </c>
      <c r="C4" s="14" t="s">
        <v>11</v>
      </c>
      <c r="D4" s="14" t="s">
        <v>12</v>
      </c>
      <c r="E4" s="30">
        <v>38792</v>
      </c>
      <c r="F4" s="30">
        <v>39572</v>
      </c>
      <c r="G4" s="30">
        <v>39592</v>
      </c>
      <c r="H4" s="30">
        <v>39594</v>
      </c>
      <c r="I4" s="30">
        <v>39606</v>
      </c>
      <c r="J4" s="30">
        <v>39607</v>
      </c>
      <c r="K4" s="30">
        <v>39633</v>
      </c>
      <c r="L4" s="30">
        <v>39690</v>
      </c>
      <c r="M4" s="30">
        <v>39691</v>
      </c>
      <c r="N4" s="30">
        <v>39692</v>
      </c>
      <c r="O4" s="30">
        <v>39704</v>
      </c>
      <c r="P4" s="33" t="s">
        <v>184</v>
      </c>
      <c r="Q4" s="16" t="s">
        <v>16</v>
      </c>
      <c r="R4" s="16" t="s">
        <v>17</v>
      </c>
      <c r="S4" s="17" t="s">
        <v>18</v>
      </c>
      <c r="T4" s="16" t="s">
        <v>126</v>
      </c>
      <c r="U4" s="16" t="s">
        <v>127</v>
      </c>
      <c r="V4" s="16" t="s">
        <v>128</v>
      </c>
    </row>
    <row r="5" spans="1:22" ht="12.75">
      <c r="A5" s="10">
        <v>1</v>
      </c>
      <c r="B5" s="8" t="s">
        <v>33</v>
      </c>
      <c r="C5" s="18" t="s">
        <v>34</v>
      </c>
      <c r="D5" s="19" t="s">
        <v>151</v>
      </c>
      <c r="E5" s="20" t="s">
        <v>105</v>
      </c>
      <c r="F5" s="20">
        <v>1000</v>
      </c>
      <c r="G5" s="20">
        <v>886</v>
      </c>
      <c r="H5" s="20">
        <v>927</v>
      </c>
      <c r="I5" s="20">
        <v>424</v>
      </c>
      <c r="J5" s="20">
        <v>1000</v>
      </c>
      <c r="K5" s="20" t="s">
        <v>105</v>
      </c>
      <c r="L5" s="20">
        <v>928</v>
      </c>
      <c r="M5" s="20">
        <v>917</v>
      </c>
      <c r="N5" s="20" t="s">
        <v>105</v>
      </c>
      <c r="O5" s="20" t="s">
        <v>105</v>
      </c>
      <c r="P5" s="34">
        <f>LARGE(E5:O5,6)+LARGE(E5:O5,5)+LARGE(E5:O5,4)+LARGE(E5:O5,3)+LARGE(E5:O5,2)+LARGE(E5:O5,1)</f>
        <v>5658</v>
      </c>
      <c r="Q5" s="22">
        <f aca="true" t="shared" si="0" ref="Q5:Q25">COUNT(E5:O5)</f>
        <v>7</v>
      </c>
      <c r="R5" s="35">
        <f aca="true" t="shared" si="1" ref="R5:R25">AVERAGE(E5:O5)</f>
        <v>868.8571428571429</v>
      </c>
      <c r="S5" s="24">
        <f aca="true" t="shared" si="2" ref="S5:S25">SUM(E5:O5)</f>
        <v>6082</v>
      </c>
      <c r="T5" s="35">
        <f aca="true" t="shared" si="3" ref="T5:T25">LARGE(E5:O5,7)+LARGE(E5:O5,6)+LARGE(E5:O5,5)+LARGE(E5:O5,4)+LARGE(E5:O5,3)+LARGE(E5:O5,2)+LARGE(E5:O5,1)</f>
        <v>6082</v>
      </c>
      <c r="U5" s="35">
        <f aca="true" t="shared" si="4" ref="U5:U25">LARGE(E5:O5,6)+LARGE(E5:O5,5)+LARGE(E5:O5,4)+LARGE(E5:O5,3)+LARGE(E5:O5,2)+LARGE(E5:O5,1)</f>
        <v>5658</v>
      </c>
      <c r="V5" s="35">
        <f aca="true" t="shared" si="5" ref="V5:V25">LARGE(E5:O5,5)+LARGE(E5:O5,4)+LARGE(E5:O5,3)+LARGE(E5:O5,2)+LARGE(E5:O5,1)</f>
        <v>4772</v>
      </c>
    </row>
    <row r="6" spans="1:22" ht="12.75">
      <c r="A6" s="10">
        <v>2</v>
      </c>
      <c r="B6" s="8" t="s">
        <v>22</v>
      </c>
      <c r="C6" s="18" t="s">
        <v>103</v>
      </c>
      <c r="D6" s="19" t="s">
        <v>104</v>
      </c>
      <c r="E6" s="20" t="s">
        <v>105</v>
      </c>
      <c r="F6" s="20" t="s">
        <v>105</v>
      </c>
      <c r="G6" s="20">
        <v>735</v>
      </c>
      <c r="H6" s="20">
        <v>779</v>
      </c>
      <c r="I6" s="20">
        <v>248</v>
      </c>
      <c r="J6" s="20">
        <v>771</v>
      </c>
      <c r="K6" s="20" t="s">
        <v>105</v>
      </c>
      <c r="L6" s="20">
        <v>316</v>
      </c>
      <c r="M6" s="20">
        <v>711</v>
      </c>
      <c r="N6" s="20">
        <v>1000</v>
      </c>
      <c r="O6" s="20">
        <v>1000</v>
      </c>
      <c r="P6" s="34">
        <f>LARGE(E6:O6,6)+LARGE(E6:O6,5)+LARGE(E6:O6,4)+LARGE(E6:O6,3)+LARGE(E6:O6,2)+LARGE(E6:O6,1)</f>
        <v>4996</v>
      </c>
      <c r="Q6" s="22">
        <f t="shared" si="0"/>
        <v>8</v>
      </c>
      <c r="R6" s="23">
        <f t="shared" si="1"/>
        <v>695</v>
      </c>
      <c r="S6" s="24">
        <f t="shared" si="2"/>
        <v>5560</v>
      </c>
      <c r="T6" s="35">
        <f t="shared" si="3"/>
        <v>5312</v>
      </c>
      <c r="U6" s="35">
        <f t="shared" si="4"/>
        <v>4996</v>
      </c>
      <c r="V6" s="35">
        <f t="shared" si="5"/>
        <v>4285</v>
      </c>
    </row>
    <row r="7" spans="1:22" ht="12.75">
      <c r="A7" s="10">
        <v>3</v>
      </c>
      <c r="B7" s="25" t="s">
        <v>139</v>
      </c>
      <c r="C7" s="18" t="s">
        <v>140</v>
      </c>
      <c r="D7" s="19" t="s">
        <v>104</v>
      </c>
      <c r="E7" s="20">
        <v>942</v>
      </c>
      <c r="F7" s="20" t="s">
        <v>105</v>
      </c>
      <c r="G7" s="20">
        <v>966</v>
      </c>
      <c r="H7" s="20">
        <v>1000</v>
      </c>
      <c r="I7" s="20" t="s">
        <v>105</v>
      </c>
      <c r="J7" s="20" t="s">
        <v>105</v>
      </c>
      <c r="K7" s="20">
        <v>1000</v>
      </c>
      <c r="L7" s="20" t="s">
        <v>105</v>
      </c>
      <c r="M7" s="20" t="s">
        <v>105</v>
      </c>
      <c r="N7" s="20" t="s">
        <v>105</v>
      </c>
      <c r="O7" s="20" t="s">
        <v>105</v>
      </c>
      <c r="P7" s="34">
        <f aca="true" t="shared" si="6" ref="P7:P25">SUM(E7:O7)</f>
        <v>3908</v>
      </c>
      <c r="Q7" s="22">
        <f t="shared" si="0"/>
        <v>4</v>
      </c>
      <c r="R7" s="35">
        <f t="shared" si="1"/>
        <v>977</v>
      </c>
      <c r="S7" s="24">
        <f t="shared" si="2"/>
        <v>3908</v>
      </c>
      <c r="T7" s="35" t="e">
        <f t="shared" si="3"/>
        <v>#NUM!</v>
      </c>
      <c r="U7" s="35" t="e">
        <f t="shared" si="4"/>
        <v>#NUM!</v>
      </c>
      <c r="V7" s="35" t="e">
        <f t="shared" si="5"/>
        <v>#NUM!</v>
      </c>
    </row>
    <row r="8" spans="1:22" ht="12.75">
      <c r="A8" s="10">
        <v>4</v>
      </c>
      <c r="B8" s="8" t="s">
        <v>106</v>
      </c>
      <c r="C8" s="18" t="s">
        <v>71</v>
      </c>
      <c r="D8" s="19" t="s">
        <v>107</v>
      </c>
      <c r="E8" s="20" t="s">
        <v>105</v>
      </c>
      <c r="F8" s="20" t="s">
        <v>105</v>
      </c>
      <c r="G8" s="20">
        <v>723</v>
      </c>
      <c r="H8" s="20">
        <v>849</v>
      </c>
      <c r="I8" s="20" t="s">
        <v>105</v>
      </c>
      <c r="J8" s="20" t="s">
        <v>105</v>
      </c>
      <c r="K8" s="20">
        <v>720</v>
      </c>
      <c r="L8" s="20">
        <v>1000</v>
      </c>
      <c r="M8" s="20" t="s">
        <v>105</v>
      </c>
      <c r="N8" s="20" t="s">
        <v>105</v>
      </c>
      <c r="O8" s="20" t="s">
        <v>105</v>
      </c>
      <c r="P8" s="34">
        <f t="shared" si="6"/>
        <v>3292</v>
      </c>
      <c r="Q8" s="22">
        <f t="shared" si="0"/>
        <v>4</v>
      </c>
      <c r="R8" s="35">
        <f t="shared" si="1"/>
        <v>823</v>
      </c>
      <c r="S8" s="24">
        <f t="shared" si="2"/>
        <v>3292</v>
      </c>
      <c r="T8" s="35" t="e">
        <f t="shared" si="3"/>
        <v>#NUM!</v>
      </c>
      <c r="U8" s="35" t="e">
        <f t="shared" si="4"/>
        <v>#NUM!</v>
      </c>
      <c r="V8" s="35" t="e">
        <f t="shared" si="5"/>
        <v>#NUM!</v>
      </c>
    </row>
    <row r="9" spans="1:22" ht="12.75">
      <c r="A9" s="10">
        <v>5</v>
      </c>
      <c r="B9" s="8" t="s">
        <v>25</v>
      </c>
      <c r="C9" s="18" t="s">
        <v>26</v>
      </c>
      <c r="D9" s="19" t="s">
        <v>27</v>
      </c>
      <c r="E9" s="20">
        <v>890</v>
      </c>
      <c r="F9" s="20" t="s">
        <v>105</v>
      </c>
      <c r="G9" s="20" t="s">
        <v>105</v>
      </c>
      <c r="H9" s="20" t="s">
        <v>105</v>
      </c>
      <c r="I9" s="20" t="s">
        <v>105</v>
      </c>
      <c r="J9" s="20" t="s">
        <v>105</v>
      </c>
      <c r="K9" s="20">
        <v>918</v>
      </c>
      <c r="L9" s="20">
        <v>476</v>
      </c>
      <c r="M9" s="20">
        <v>1000</v>
      </c>
      <c r="N9" s="20" t="s">
        <v>105</v>
      </c>
      <c r="O9" s="20" t="s">
        <v>105</v>
      </c>
      <c r="P9" s="34">
        <f t="shared" si="6"/>
        <v>3284</v>
      </c>
      <c r="Q9" s="22">
        <f t="shared" si="0"/>
        <v>4</v>
      </c>
      <c r="R9" s="35">
        <f t="shared" si="1"/>
        <v>821</v>
      </c>
      <c r="S9" s="24">
        <f t="shared" si="2"/>
        <v>3284</v>
      </c>
      <c r="T9" s="35" t="e">
        <f t="shared" si="3"/>
        <v>#NUM!</v>
      </c>
      <c r="U9" s="35" t="e">
        <f t="shared" si="4"/>
        <v>#NUM!</v>
      </c>
      <c r="V9" s="35" t="e">
        <f t="shared" si="5"/>
        <v>#NUM!</v>
      </c>
    </row>
    <row r="10" spans="1:22" ht="12.75">
      <c r="A10" s="10">
        <v>6</v>
      </c>
      <c r="B10" s="8" t="s">
        <v>42</v>
      </c>
      <c r="C10" s="18" t="s">
        <v>133</v>
      </c>
      <c r="D10" s="19" t="s">
        <v>44</v>
      </c>
      <c r="E10" s="20">
        <v>860</v>
      </c>
      <c r="F10" s="20" t="s">
        <v>105</v>
      </c>
      <c r="G10" s="20">
        <v>953</v>
      </c>
      <c r="H10" s="20">
        <v>933</v>
      </c>
      <c r="I10" s="20" t="s">
        <v>105</v>
      </c>
      <c r="J10" s="20" t="s">
        <v>105</v>
      </c>
      <c r="K10" s="20" t="s">
        <v>105</v>
      </c>
      <c r="L10" s="20" t="s">
        <v>105</v>
      </c>
      <c r="M10" s="20" t="s">
        <v>105</v>
      </c>
      <c r="N10" s="20" t="s">
        <v>105</v>
      </c>
      <c r="O10" s="20" t="s">
        <v>105</v>
      </c>
      <c r="P10" s="34">
        <f t="shared" si="6"/>
        <v>2746</v>
      </c>
      <c r="Q10" s="22">
        <f t="shared" si="0"/>
        <v>3</v>
      </c>
      <c r="R10" s="35">
        <f t="shared" si="1"/>
        <v>915.3333333333334</v>
      </c>
      <c r="S10" s="24">
        <f t="shared" si="2"/>
        <v>2746</v>
      </c>
      <c r="T10" s="35" t="e">
        <f t="shared" si="3"/>
        <v>#NUM!</v>
      </c>
      <c r="U10" s="35" t="e">
        <f t="shared" si="4"/>
        <v>#NUM!</v>
      </c>
      <c r="V10" s="35" t="e">
        <f t="shared" si="5"/>
        <v>#NUM!</v>
      </c>
    </row>
    <row r="11" spans="1:22" ht="12.75">
      <c r="A11" s="10">
        <v>7</v>
      </c>
      <c r="B11" s="8" t="s">
        <v>76</v>
      </c>
      <c r="C11" s="18" t="s">
        <v>77</v>
      </c>
      <c r="D11" s="19" t="s">
        <v>113</v>
      </c>
      <c r="E11" s="20">
        <v>1000</v>
      </c>
      <c r="F11" s="20" t="s">
        <v>105</v>
      </c>
      <c r="G11" s="20" t="s">
        <v>105</v>
      </c>
      <c r="H11" s="20" t="s">
        <v>105</v>
      </c>
      <c r="I11" s="20" t="s">
        <v>105</v>
      </c>
      <c r="J11" s="20" t="s">
        <v>105</v>
      </c>
      <c r="K11" s="20">
        <v>739</v>
      </c>
      <c r="L11" s="20" t="s">
        <v>105</v>
      </c>
      <c r="M11" s="20" t="s">
        <v>105</v>
      </c>
      <c r="N11" s="20" t="s">
        <v>105</v>
      </c>
      <c r="O11" s="20" t="s">
        <v>105</v>
      </c>
      <c r="P11" s="34">
        <f t="shared" si="6"/>
        <v>1739</v>
      </c>
      <c r="Q11" s="22">
        <f t="shared" si="0"/>
        <v>2</v>
      </c>
      <c r="R11" s="35">
        <f t="shared" si="1"/>
        <v>869.5</v>
      </c>
      <c r="S11" s="24">
        <f t="shared" si="2"/>
        <v>1739</v>
      </c>
      <c r="T11" s="35" t="e">
        <f t="shared" si="3"/>
        <v>#NUM!</v>
      </c>
      <c r="U11" s="35" t="e">
        <f t="shared" si="4"/>
        <v>#NUM!</v>
      </c>
      <c r="V11" s="35" t="e">
        <f t="shared" si="5"/>
        <v>#NUM!</v>
      </c>
    </row>
    <row r="12" spans="1:22" ht="12.75">
      <c r="A12" s="10">
        <v>8</v>
      </c>
      <c r="B12" s="8" t="s">
        <v>199</v>
      </c>
      <c r="C12" s="18" t="s">
        <v>155</v>
      </c>
      <c r="D12" s="19" t="s">
        <v>21</v>
      </c>
      <c r="E12" s="20" t="s">
        <v>105</v>
      </c>
      <c r="F12" s="20" t="s">
        <v>105</v>
      </c>
      <c r="G12" s="20" t="s">
        <v>105</v>
      </c>
      <c r="H12" s="20" t="s">
        <v>105</v>
      </c>
      <c r="I12" s="20" t="s">
        <v>105</v>
      </c>
      <c r="J12" s="20" t="s">
        <v>105</v>
      </c>
      <c r="K12" s="20" t="s">
        <v>105</v>
      </c>
      <c r="L12" s="20">
        <v>988</v>
      </c>
      <c r="M12" s="20">
        <v>725</v>
      </c>
      <c r="N12" s="20" t="s">
        <v>105</v>
      </c>
      <c r="O12" s="20" t="s">
        <v>105</v>
      </c>
      <c r="P12" s="34">
        <f t="shared" si="6"/>
        <v>1713</v>
      </c>
      <c r="Q12" s="22">
        <f t="shared" si="0"/>
        <v>2</v>
      </c>
      <c r="R12" s="35">
        <f t="shared" si="1"/>
        <v>856.5</v>
      </c>
      <c r="S12" s="24">
        <f t="shared" si="2"/>
        <v>1713</v>
      </c>
      <c r="T12" s="35" t="e">
        <f t="shared" si="3"/>
        <v>#NUM!</v>
      </c>
      <c r="U12" s="35" t="e">
        <f t="shared" si="4"/>
        <v>#NUM!</v>
      </c>
      <c r="V12" s="35" t="e">
        <f t="shared" si="5"/>
        <v>#NUM!</v>
      </c>
    </row>
    <row r="13" spans="1:22" ht="12.75">
      <c r="A13" s="10">
        <v>9</v>
      </c>
      <c r="B13" s="8" t="s">
        <v>108</v>
      </c>
      <c r="C13" s="18" t="s">
        <v>109</v>
      </c>
      <c r="D13" s="19" t="s">
        <v>58</v>
      </c>
      <c r="E13" s="20" t="s">
        <v>105</v>
      </c>
      <c r="F13" s="20" t="s">
        <v>105</v>
      </c>
      <c r="G13" s="20" t="s">
        <v>105</v>
      </c>
      <c r="H13" s="20">
        <v>969</v>
      </c>
      <c r="I13" s="20" t="s">
        <v>105</v>
      </c>
      <c r="J13" s="20" t="s">
        <v>105</v>
      </c>
      <c r="K13" s="20">
        <v>632</v>
      </c>
      <c r="L13" s="20" t="s">
        <v>105</v>
      </c>
      <c r="M13" s="20" t="s">
        <v>105</v>
      </c>
      <c r="N13" s="20" t="s">
        <v>105</v>
      </c>
      <c r="O13" s="20" t="s">
        <v>105</v>
      </c>
      <c r="P13" s="34">
        <f t="shared" si="6"/>
        <v>1601</v>
      </c>
      <c r="Q13" s="22">
        <f t="shared" si="0"/>
        <v>2</v>
      </c>
      <c r="R13" s="35">
        <f t="shared" si="1"/>
        <v>800.5</v>
      </c>
      <c r="S13" s="24">
        <f t="shared" si="2"/>
        <v>1601</v>
      </c>
      <c r="T13" s="35" t="e">
        <f t="shared" si="3"/>
        <v>#NUM!</v>
      </c>
      <c r="U13" s="35" t="e">
        <f t="shared" si="4"/>
        <v>#NUM!</v>
      </c>
      <c r="V13" s="35" t="e">
        <f t="shared" si="5"/>
        <v>#NUM!</v>
      </c>
    </row>
    <row r="14" spans="1:22" ht="12.75">
      <c r="A14" s="10">
        <v>10</v>
      </c>
      <c r="B14" s="8" t="s">
        <v>35</v>
      </c>
      <c r="C14" s="18" t="s">
        <v>154</v>
      </c>
      <c r="D14" s="19" t="s">
        <v>159</v>
      </c>
      <c r="E14" s="20" t="s">
        <v>105</v>
      </c>
      <c r="F14" s="20" t="s">
        <v>105</v>
      </c>
      <c r="G14" s="20" t="s">
        <v>105</v>
      </c>
      <c r="H14" s="20" t="s">
        <v>105</v>
      </c>
      <c r="I14" s="20">
        <v>503</v>
      </c>
      <c r="J14" s="20">
        <v>894</v>
      </c>
      <c r="K14" s="20" t="s">
        <v>105</v>
      </c>
      <c r="L14" s="20" t="s">
        <v>105</v>
      </c>
      <c r="M14" s="20" t="s">
        <v>105</v>
      </c>
      <c r="N14" s="20" t="s">
        <v>105</v>
      </c>
      <c r="O14" s="20" t="s">
        <v>105</v>
      </c>
      <c r="P14" s="34">
        <f t="shared" si="6"/>
        <v>1397</v>
      </c>
      <c r="Q14" s="22">
        <f t="shared" si="0"/>
        <v>2</v>
      </c>
      <c r="R14" s="35">
        <f t="shared" si="1"/>
        <v>698.5</v>
      </c>
      <c r="S14" s="24">
        <f t="shared" si="2"/>
        <v>1397</v>
      </c>
      <c r="T14" s="35" t="e">
        <f t="shared" si="3"/>
        <v>#NUM!</v>
      </c>
      <c r="U14" s="35" t="e">
        <f t="shared" si="4"/>
        <v>#NUM!</v>
      </c>
      <c r="V14" s="35" t="e">
        <f t="shared" si="5"/>
        <v>#NUM!</v>
      </c>
    </row>
    <row r="15" spans="1:22" ht="12.75">
      <c r="A15" s="10">
        <v>11</v>
      </c>
      <c r="B15" s="8" t="s">
        <v>130</v>
      </c>
      <c r="C15" s="18" t="s">
        <v>131</v>
      </c>
      <c r="D15" s="19" t="s">
        <v>132</v>
      </c>
      <c r="E15" s="20" t="s">
        <v>105</v>
      </c>
      <c r="F15" s="20" t="s">
        <v>105</v>
      </c>
      <c r="G15" s="20" t="s">
        <v>105</v>
      </c>
      <c r="H15" s="20" t="s">
        <v>105</v>
      </c>
      <c r="I15" s="20">
        <v>858</v>
      </c>
      <c r="J15" s="20">
        <v>312</v>
      </c>
      <c r="K15" s="20" t="s">
        <v>105</v>
      </c>
      <c r="L15" s="20" t="s">
        <v>105</v>
      </c>
      <c r="M15" s="20" t="s">
        <v>105</v>
      </c>
      <c r="N15" s="20" t="s">
        <v>105</v>
      </c>
      <c r="O15" s="20" t="s">
        <v>105</v>
      </c>
      <c r="P15" s="34">
        <f t="shared" si="6"/>
        <v>1170</v>
      </c>
      <c r="Q15" s="22">
        <f t="shared" si="0"/>
        <v>2</v>
      </c>
      <c r="R15" s="35">
        <f t="shared" si="1"/>
        <v>585</v>
      </c>
      <c r="S15" s="24">
        <f t="shared" si="2"/>
        <v>1170</v>
      </c>
      <c r="T15" s="35" t="e">
        <f t="shared" si="3"/>
        <v>#NUM!</v>
      </c>
      <c r="U15" s="35" t="e">
        <f t="shared" si="4"/>
        <v>#NUM!</v>
      </c>
      <c r="V15" s="35" t="e">
        <f t="shared" si="5"/>
        <v>#NUM!</v>
      </c>
    </row>
    <row r="16" spans="1:22" ht="12.75">
      <c r="A16" s="10">
        <v>12</v>
      </c>
      <c r="B16" s="8">
        <v>43</v>
      </c>
      <c r="C16" s="18" t="s">
        <v>60</v>
      </c>
      <c r="D16" s="19" t="s">
        <v>142</v>
      </c>
      <c r="E16" s="20" t="s">
        <v>105</v>
      </c>
      <c r="F16" s="20" t="s">
        <v>105</v>
      </c>
      <c r="G16" s="20" t="s">
        <v>105</v>
      </c>
      <c r="H16" s="20" t="s">
        <v>105</v>
      </c>
      <c r="I16" s="20">
        <v>375</v>
      </c>
      <c r="J16" s="20">
        <v>757</v>
      </c>
      <c r="K16" s="20" t="s">
        <v>105</v>
      </c>
      <c r="L16" s="20" t="s">
        <v>105</v>
      </c>
      <c r="M16" s="20" t="s">
        <v>105</v>
      </c>
      <c r="N16" s="20" t="s">
        <v>105</v>
      </c>
      <c r="O16" s="20" t="s">
        <v>105</v>
      </c>
      <c r="P16" s="34">
        <f t="shared" si="6"/>
        <v>1132</v>
      </c>
      <c r="Q16" s="22">
        <f t="shared" si="0"/>
        <v>2</v>
      </c>
      <c r="R16" s="35">
        <f t="shared" si="1"/>
        <v>566</v>
      </c>
      <c r="S16" s="24">
        <f t="shared" si="2"/>
        <v>1132</v>
      </c>
      <c r="T16" s="35" t="e">
        <f t="shared" si="3"/>
        <v>#NUM!</v>
      </c>
      <c r="U16" s="35" t="e">
        <f t="shared" si="4"/>
        <v>#NUM!</v>
      </c>
      <c r="V16" s="35" t="e">
        <f t="shared" si="5"/>
        <v>#NUM!</v>
      </c>
    </row>
    <row r="17" spans="1:22" ht="12.75">
      <c r="A17" s="10">
        <v>13</v>
      </c>
      <c r="B17" s="8" t="s">
        <v>136</v>
      </c>
      <c r="C17" s="18" t="s">
        <v>137</v>
      </c>
      <c r="D17" s="19" t="s">
        <v>138</v>
      </c>
      <c r="E17" s="20" t="s">
        <v>105</v>
      </c>
      <c r="F17" s="20" t="s">
        <v>105</v>
      </c>
      <c r="G17" s="20">
        <v>1000</v>
      </c>
      <c r="H17" s="20" t="s">
        <v>105</v>
      </c>
      <c r="I17" s="20" t="s">
        <v>105</v>
      </c>
      <c r="J17" s="20" t="s">
        <v>105</v>
      </c>
      <c r="K17" s="20" t="s">
        <v>105</v>
      </c>
      <c r="L17" s="20" t="s">
        <v>105</v>
      </c>
      <c r="M17" s="20" t="s">
        <v>105</v>
      </c>
      <c r="N17" s="20" t="s">
        <v>105</v>
      </c>
      <c r="O17" s="20" t="s">
        <v>105</v>
      </c>
      <c r="P17" s="34">
        <f t="shared" si="6"/>
        <v>1000</v>
      </c>
      <c r="Q17" s="22">
        <f t="shared" si="0"/>
        <v>1</v>
      </c>
      <c r="R17" s="35">
        <f t="shared" si="1"/>
        <v>1000</v>
      </c>
      <c r="S17" s="24">
        <f t="shared" si="2"/>
        <v>1000</v>
      </c>
      <c r="T17" s="35" t="e">
        <f t="shared" si="3"/>
        <v>#NUM!</v>
      </c>
      <c r="U17" s="35" t="e">
        <f t="shared" si="4"/>
        <v>#NUM!</v>
      </c>
      <c r="V17" s="35" t="e">
        <f t="shared" si="5"/>
        <v>#NUM!</v>
      </c>
    </row>
    <row r="18" spans="1:22" ht="12.75">
      <c r="A18" s="10">
        <v>13</v>
      </c>
      <c r="B18" s="8" t="s">
        <v>200</v>
      </c>
      <c r="C18" s="18" t="s">
        <v>201</v>
      </c>
      <c r="D18" s="19" t="s">
        <v>202</v>
      </c>
      <c r="E18" s="20" t="s">
        <v>105</v>
      </c>
      <c r="F18" s="20" t="s">
        <v>105</v>
      </c>
      <c r="G18" s="20" t="s">
        <v>105</v>
      </c>
      <c r="H18" s="20" t="s">
        <v>105</v>
      </c>
      <c r="I18" s="20">
        <v>1000</v>
      </c>
      <c r="J18" s="20" t="s">
        <v>105</v>
      </c>
      <c r="K18" s="20" t="s">
        <v>105</v>
      </c>
      <c r="L18" s="20" t="s">
        <v>105</v>
      </c>
      <c r="M18" s="20" t="s">
        <v>105</v>
      </c>
      <c r="N18" s="20" t="s">
        <v>105</v>
      </c>
      <c r="O18" s="20" t="s">
        <v>105</v>
      </c>
      <c r="P18" s="7">
        <f t="shared" si="6"/>
        <v>1000</v>
      </c>
      <c r="Q18" s="22">
        <f t="shared" si="0"/>
        <v>1</v>
      </c>
      <c r="R18" s="35">
        <f t="shared" si="1"/>
        <v>1000</v>
      </c>
      <c r="S18" s="24">
        <f t="shared" si="2"/>
        <v>1000</v>
      </c>
      <c r="T18" s="35" t="e">
        <f t="shared" si="3"/>
        <v>#NUM!</v>
      </c>
      <c r="U18" s="35" t="e">
        <f t="shared" si="4"/>
        <v>#NUM!</v>
      </c>
      <c r="V18" s="35" t="e">
        <f t="shared" si="5"/>
        <v>#NUM!</v>
      </c>
    </row>
    <row r="19" spans="1:22" ht="12.75">
      <c r="A19" s="10">
        <v>15</v>
      </c>
      <c r="B19" s="8" t="s">
        <v>37</v>
      </c>
      <c r="C19" s="18" t="s">
        <v>185</v>
      </c>
      <c r="D19" s="19" t="s">
        <v>39</v>
      </c>
      <c r="E19" s="20">
        <v>943</v>
      </c>
      <c r="F19" s="20" t="s">
        <v>105</v>
      </c>
      <c r="G19" s="20" t="s">
        <v>105</v>
      </c>
      <c r="H19" s="20" t="s">
        <v>105</v>
      </c>
      <c r="I19" s="20" t="s">
        <v>105</v>
      </c>
      <c r="J19" s="20" t="s">
        <v>105</v>
      </c>
      <c r="K19" s="20" t="s">
        <v>105</v>
      </c>
      <c r="L19" s="20" t="s">
        <v>105</v>
      </c>
      <c r="M19" s="20" t="s">
        <v>105</v>
      </c>
      <c r="N19" s="20" t="s">
        <v>105</v>
      </c>
      <c r="O19" s="20" t="s">
        <v>105</v>
      </c>
      <c r="P19" s="34">
        <f t="shared" si="6"/>
        <v>943</v>
      </c>
      <c r="Q19" s="22">
        <f t="shared" si="0"/>
        <v>1</v>
      </c>
      <c r="R19" s="35">
        <f t="shared" si="1"/>
        <v>943</v>
      </c>
      <c r="S19" s="24">
        <f t="shared" si="2"/>
        <v>943</v>
      </c>
      <c r="T19" s="35" t="e">
        <f t="shared" si="3"/>
        <v>#NUM!</v>
      </c>
      <c r="U19" s="35" t="e">
        <f t="shared" si="4"/>
        <v>#NUM!</v>
      </c>
      <c r="V19" s="35" t="e">
        <f t="shared" si="5"/>
        <v>#NUM!</v>
      </c>
    </row>
    <row r="20" spans="1:22" ht="12.75">
      <c r="A20" s="10">
        <v>16</v>
      </c>
      <c r="B20" s="8" t="s">
        <v>40</v>
      </c>
      <c r="C20" s="18" t="s">
        <v>41</v>
      </c>
      <c r="D20" s="19" t="s">
        <v>39</v>
      </c>
      <c r="E20" s="20" t="s">
        <v>105</v>
      </c>
      <c r="F20" s="20" t="s">
        <v>105</v>
      </c>
      <c r="G20" s="20" t="s">
        <v>105</v>
      </c>
      <c r="H20" s="20" t="s">
        <v>105</v>
      </c>
      <c r="I20" s="20" t="s">
        <v>105</v>
      </c>
      <c r="J20" s="20">
        <v>938</v>
      </c>
      <c r="K20" s="20" t="s">
        <v>105</v>
      </c>
      <c r="L20" s="20" t="s">
        <v>105</v>
      </c>
      <c r="M20" s="20" t="s">
        <v>105</v>
      </c>
      <c r="N20" s="20" t="s">
        <v>105</v>
      </c>
      <c r="O20" s="20" t="s">
        <v>105</v>
      </c>
      <c r="P20" s="34">
        <f t="shared" si="6"/>
        <v>938</v>
      </c>
      <c r="Q20" s="22">
        <f t="shared" si="0"/>
        <v>1</v>
      </c>
      <c r="R20" s="35">
        <f t="shared" si="1"/>
        <v>938</v>
      </c>
      <c r="S20" s="24">
        <f t="shared" si="2"/>
        <v>938</v>
      </c>
      <c r="T20" s="35" t="e">
        <f t="shared" si="3"/>
        <v>#NUM!</v>
      </c>
      <c r="U20" s="35" t="e">
        <f t="shared" si="4"/>
        <v>#NUM!</v>
      </c>
      <c r="V20" s="35" t="e">
        <f t="shared" si="5"/>
        <v>#NUM!</v>
      </c>
    </row>
    <row r="21" spans="1:22" ht="12.75">
      <c r="A21" s="10">
        <v>17</v>
      </c>
      <c r="B21" s="8" t="s">
        <v>152</v>
      </c>
      <c r="C21" s="18" t="s">
        <v>153</v>
      </c>
      <c r="D21" s="19" t="s">
        <v>117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>
        <v>79</v>
      </c>
      <c r="J21" s="20">
        <v>815</v>
      </c>
      <c r="K21" s="20" t="s">
        <v>105</v>
      </c>
      <c r="L21" s="20" t="s">
        <v>105</v>
      </c>
      <c r="M21" s="20" t="s">
        <v>105</v>
      </c>
      <c r="N21" s="20" t="s">
        <v>105</v>
      </c>
      <c r="O21" s="20" t="s">
        <v>105</v>
      </c>
      <c r="P21" s="34">
        <f t="shared" si="6"/>
        <v>894</v>
      </c>
      <c r="Q21" s="22">
        <f t="shared" si="0"/>
        <v>2</v>
      </c>
      <c r="R21" s="35">
        <f t="shared" si="1"/>
        <v>447</v>
      </c>
      <c r="S21" s="24">
        <f t="shared" si="2"/>
        <v>894</v>
      </c>
      <c r="T21" s="35" t="e">
        <f t="shared" si="3"/>
        <v>#NUM!</v>
      </c>
      <c r="U21" s="35" t="e">
        <f t="shared" si="4"/>
        <v>#NUM!</v>
      </c>
      <c r="V21" s="35" t="e">
        <f t="shared" si="5"/>
        <v>#NUM!</v>
      </c>
    </row>
    <row r="22" spans="1:22" ht="12.75">
      <c r="A22" s="10">
        <v>18</v>
      </c>
      <c r="B22" s="8" t="s">
        <v>186</v>
      </c>
      <c r="C22" s="18" t="s">
        <v>110</v>
      </c>
      <c r="D22" s="19" t="s">
        <v>107</v>
      </c>
      <c r="E22" s="20" t="s">
        <v>105</v>
      </c>
      <c r="F22" s="20" t="s">
        <v>105</v>
      </c>
      <c r="G22" s="20" t="s">
        <v>105</v>
      </c>
      <c r="H22" s="20" t="s">
        <v>105</v>
      </c>
      <c r="I22" s="20">
        <v>883</v>
      </c>
      <c r="J22" s="20" t="s">
        <v>105</v>
      </c>
      <c r="K22" s="20" t="s">
        <v>105</v>
      </c>
      <c r="L22" s="20" t="s">
        <v>105</v>
      </c>
      <c r="M22" s="20" t="s">
        <v>105</v>
      </c>
      <c r="N22" s="20" t="s">
        <v>105</v>
      </c>
      <c r="O22" s="20" t="s">
        <v>105</v>
      </c>
      <c r="P22" s="34">
        <f t="shared" si="6"/>
        <v>883</v>
      </c>
      <c r="Q22" s="22">
        <f t="shared" si="0"/>
        <v>1</v>
      </c>
      <c r="R22" s="35">
        <f t="shared" si="1"/>
        <v>883</v>
      </c>
      <c r="S22" s="24">
        <f t="shared" si="2"/>
        <v>883</v>
      </c>
      <c r="T22" s="35" t="e">
        <f t="shared" si="3"/>
        <v>#NUM!</v>
      </c>
      <c r="U22" s="35" t="e">
        <f t="shared" si="4"/>
        <v>#NUM!</v>
      </c>
      <c r="V22" s="35" t="e">
        <f t="shared" si="5"/>
        <v>#NUM!</v>
      </c>
    </row>
    <row r="23" spans="1:22" ht="12.75">
      <c r="A23" s="10">
        <v>19</v>
      </c>
      <c r="B23" s="8" t="s">
        <v>143</v>
      </c>
      <c r="C23" s="18" t="s">
        <v>144</v>
      </c>
      <c r="D23" s="19" t="s">
        <v>107</v>
      </c>
      <c r="E23" s="20" t="s">
        <v>105</v>
      </c>
      <c r="F23" s="20" t="s">
        <v>105</v>
      </c>
      <c r="G23" s="20" t="s">
        <v>105</v>
      </c>
      <c r="H23" s="20" t="s">
        <v>105</v>
      </c>
      <c r="I23" s="20" t="s">
        <v>105</v>
      </c>
      <c r="J23" s="20" t="s">
        <v>105</v>
      </c>
      <c r="K23" s="20">
        <v>768</v>
      </c>
      <c r="L23" s="20" t="s">
        <v>105</v>
      </c>
      <c r="M23" s="20" t="s">
        <v>105</v>
      </c>
      <c r="N23" s="20" t="s">
        <v>105</v>
      </c>
      <c r="O23" s="20" t="s">
        <v>105</v>
      </c>
      <c r="P23" s="34">
        <f t="shared" si="6"/>
        <v>768</v>
      </c>
      <c r="Q23" s="22">
        <f t="shared" si="0"/>
        <v>1</v>
      </c>
      <c r="R23" s="35">
        <f t="shared" si="1"/>
        <v>768</v>
      </c>
      <c r="S23" s="24">
        <f t="shared" si="2"/>
        <v>768</v>
      </c>
      <c r="T23" s="35" t="e">
        <f t="shared" si="3"/>
        <v>#NUM!</v>
      </c>
      <c r="U23" s="35" t="e">
        <f t="shared" si="4"/>
        <v>#NUM!</v>
      </c>
      <c r="V23" s="35" t="e">
        <f t="shared" si="5"/>
        <v>#NUM!</v>
      </c>
    </row>
    <row r="24" spans="1:22" ht="12.75">
      <c r="A24" s="10">
        <v>20</v>
      </c>
      <c r="B24" s="43">
        <v>22</v>
      </c>
      <c r="C24" s="44" t="s">
        <v>141</v>
      </c>
      <c r="D24" s="45" t="s">
        <v>142</v>
      </c>
      <c r="E24" s="20">
        <v>754</v>
      </c>
      <c r="F24" s="20" t="s">
        <v>105</v>
      </c>
      <c r="G24" s="20" t="s">
        <v>105</v>
      </c>
      <c r="H24" s="20" t="s">
        <v>105</v>
      </c>
      <c r="I24" s="20" t="s">
        <v>105</v>
      </c>
      <c r="J24" s="20" t="s">
        <v>105</v>
      </c>
      <c r="K24" s="20" t="s">
        <v>105</v>
      </c>
      <c r="L24" s="20" t="s">
        <v>105</v>
      </c>
      <c r="M24" s="20" t="s">
        <v>105</v>
      </c>
      <c r="N24" s="20" t="s">
        <v>105</v>
      </c>
      <c r="O24" s="20" t="s">
        <v>105</v>
      </c>
      <c r="P24" s="34">
        <f t="shared" si="6"/>
        <v>754</v>
      </c>
      <c r="Q24" s="22">
        <f t="shared" si="0"/>
        <v>1</v>
      </c>
      <c r="R24" s="35">
        <f t="shared" si="1"/>
        <v>754</v>
      </c>
      <c r="S24" s="24">
        <f t="shared" si="2"/>
        <v>754</v>
      </c>
      <c r="T24" s="35" t="e">
        <f t="shared" si="3"/>
        <v>#NUM!</v>
      </c>
      <c r="U24" s="35" t="e">
        <f t="shared" si="4"/>
        <v>#NUM!</v>
      </c>
      <c r="V24" s="35" t="e">
        <f t="shared" si="5"/>
        <v>#NUM!</v>
      </c>
    </row>
    <row r="25" spans="1:22" ht="12.75">
      <c r="A25" s="10">
        <v>21</v>
      </c>
      <c r="B25" s="8" t="s">
        <v>148</v>
      </c>
      <c r="C25" s="18" t="s">
        <v>149</v>
      </c>
      <c r="D25" s="19" t="s">
        <v>142</v>
      </c>
      <c r="E25" s="20" t="s">
        <v>105</v>
      </c>
      <c r="F25" s="20" t="s">
        <v>105</v>
      </c>
      <c r="G25" s="20" t="s">
        <v>105</v>
      </c>
      <c r="H25" s="20" t="s">
        <v>105</v>
      </c>
      <c r="I25" s="20">
        <v>349</v>
      </c>
      <c r="J25" s="20" t="s">
        <v>105</v>
      </c>
      <c r="K25" s="20" t="s">
        <v>105</v>
      </c>
      <c r="L25" s="20" t="s">
        <v>105</v>
      </c>
      <c r="M25" s="20" t="s">
        <v>105</v>
      </c>
      <c r="N25" s="20" t="s">
        <v>105</v>
      </c>
      <c r="O25" s="20" t="s">
        <v>105</v>
      </c>
      <c r="P25" s="34">
        <f t="shared" si="6"/>
        <v>349</v>
      </c>
      <c r="Q25" s="22">
        <f t="shared" si="0"/>
        <v>1</v>
      </c>
      <c r="R25" s="35">
        <f t="shared" si="1"/>
        <v>349</v>
      </c>
      <c r="S25" s="24">
        <f t="shared" si="2"/>
        <v>349</v>
      </c>
      <c r="T25" s="35" t="e">
        <f t="shared" si="3"/>
        <v>#NUM!</v>
      </c>
      <c r="U25" s="35" t="e">
        <f t="shared" si="4"/>
        <v>#NUM!</v>
      </c>
      <c r="V25" s="35" t="e">
        <f t="shared" si="5"/>
        <v>#NUM!</v>
      </c>
    </row>
    <row r="26" ht="12.75">
      <c r="Q26" s="29">
        <f>SUM(Q5:Q25)</f>
        <v>52</v>
      </c>
    </row>
    <row r="27" spans="1:19" s="12" customFormat="1" ht="12.75">
      <c r="A27" s="7"/>
      <c r="B27" s="8"/>
      <c r="C27" s="8" t="s">
        <v>187</v>
      </c>
      <c r="D27" s="8"/>
      <c r="E27" s="10" t="s">
        <v>8</v>
      </c>
      <c r="F27" s="10" t="s">
        <v>4</v>
      </c>
      <c r="G27" s="10" t="s">
        <v>5</v>
      </c>
      <c r="H27" s="10" t="s">
        <v>5</v>
      </c>
      <c r="I27" s="10" t="s">
        <v>181</v>
      </c>
      <c r="J27" s="10" t="s">
        <v>181</v>
      </c>
      <c r="K27" s="10" t="s">
        <v>198</v>
      </c>
      <c r="L27" s="10" t="s">
        <v>4</v>
      </c>
      <c r="M27" s="10" t="s">
        <v>4</v>
      </c>
      <c r="N27" s="10" t="s">
        <v>4</v>
      </c>
      <c r="O27" s="10" t="s">
        <v>4</v>
      </c>
      <c r="P27" s="32" t="s">
        <v>182</v>
      </c>
      <c r="Q27" s="11" t="s">
        <v>188</v>
      </c>
      <c r="S27" s="13"/>
    </row>
    <row r="28" spans="1:22" s="12" customFormat="1" ht="12.75">
      <c r="A28" s="14"/>
      <c r="B28" s="14" t="s">
        <v>10</v>
      </c>
      <c r="C28" s="14" t="s">
        <v>11</v>
      </c>
      <c r="D28" s="14" t="s">
        <v>12</v>
      </c>
      <c r="E28" s="30">
        <v>38792</v>
      </c>
      <c r="F28" s="30">
        <v>39572</v>
      </c>
      <c r="G28" s="30">
        <v>39592</v>
      </c>
      <c r="H28" s="30">
        <v>39594</v>
      </c>
      <c r="I28" s="30">
        <v>39606</v>
      </c>
      <c r="J28" s="30">
        <v>39607</v>
      </c>
      <c r="K28" s="30">
        <v>39633</v>
      </c>
      <c r="L28" s="30">
        <v>39690</v>
      </c>
      <c r="M28" s="30">
        <v>39691</v>
      </c>
      <c r="N28" s="30">
        <v>39692</v>
      </c>
      <c r="O28" s="30">
        <v>39704</v>
      </c>
      <c r="P28" s="33" t="s">
        <v>184</v>
      </c>
      <c r="Q28" s="16" t="s">
        <v>16</v>
      </c>
      <c r="R28" s="16" t="s">
        <v>17</v>
      </c>
      <c r="S28" s="17" t="s">
        <v>18</v>
      </c>
      <c r="T28" s="16" t="s">
        <v>126</v>
      </c>
      <c r="U28" s="16" t="s">
        <v>127</v>
      </c>
      <c r="V28" s="16" t="s">
        <v>128</v>
      </c>
    </row>
    <row r="29" spans="1:22" ht="12.75">
      <c r="A29" s="10">
        <v>1</v>
      </c>
      <c r="B29" s="8" t="s">
        <v>191</v>
      </c>
      <c r="C29" s="18" t="s">
        <v>192</v>
      </c>
      <c r="D29" s="19" t="s">
        <v>193</v>
      </c>
      <c r="E29" s="20" t="s">
        <v>105</v>
      </c>
      <c r="F29" s="20" t="s">
        <v>105</v>
      </c>
      <c r="G29" s="20">
        <v>1000</v>
      </c>
      <c r="H29" s="20">
        <v>995</v>
      </c>
      <c r="I29" s="20">
        <v>695</v>
      </c>
      <c r="J29" s="20">
        <v>695</v>
      </c>
      <c r="K29" s="20">
        <v>497</v>
      </c>
      <c r="L29" s="20">
        <v>906</v>
      </c>
      <c r="M29" s="20" t="s">
        <v>105</v>
      </c>
      <c r="N29" s="20" t="s">
        <v>105</v>
      </c>
      <c r="O29" s="20" t="s">
        <v>105</v>
      </c>
      <c r="P29" s="34">
        <f>LARGE(E29:O29,6)+LARGE(E29:O29,5)+LARGE(E29:O29,4)+LARGE(E29:O29,3)+LARGE(E29:O29,2)+LARGE(E29:O29,1)</f>
        <v>4788</v>
      </c>
      <c r="Q29" s="22">
        <f aca="true" t="shared" si="7" ref="Q29:Q38">COUNT(E29:O29)</f>
        <v>6</v>
      </c>
      <c r="R29" s="35">
        <f aca="true" t="shared" si="8" ref="R29:R38">AVERAGE(E29:O29)</f>
        <v>798</v>
      </c>
      <c r="S29" s="24">
        <f aca="true" t="shared" si="9" ref="S29:S38">SUM(E29:O29)</f>
        <v>4788</v>
      </c>
      <c r="T29" s="35" t="e">
        <f aca="true" t="shared" si="10" ref="T29:T38">LARGE(E29:O29,7)+LARGE(E29:O29,6)+LARGE(E29:O29,5)+LARGE(E29:O29,4)+LARGE(E29:O29,3)+LARGE(E29:O29,2)+LARGE(E29:O29,1)</f>
        <v>#NUM!</v>
      </c>
      <c r="U29" s="35">
        <f aca="true" t="shared" si="11" ref="U29:U38">LARGE(E29:O29,6)+LARGE(E29:O29,5)+LARGE(E29:O29,4)+LARGE(E29:O29,3)+LARGE(E29:O29,2)+LARGE(E29:O29,1)</f>
        <v>4788</v>
      </c>
      <c r="V29" s="35">
        <f aca="true" t="shared" si="12" ref="V29:V38">LARGE(E29:O29,5)+LARGE(E29:O29,4)+LARGE(E29:O29,3)+LARGE(E29:O29,2)+LARGE(E29:O29,1)</f>
        <v>4291</v>
      </c>
    </row>
    <row r="30" spans="1:22" ht="12.75">
      <c r="A30" s="10">
        <v>2</v>
      </c>
      <c r="B30" s="8" t="s">
        <v>171</v>
      </c>
      <c r="C30" s="18" t="s">
        <v>172</v>
      </c>
      <c r="D30" s="19" t="s">
        <v>173</v>
      </c>
      <c r="E30" s="20" t="s">
        <v>105</v>
      </c>
      <c r="F30" s="20">
        <v>704</v>
      </c>
      <c r="G30" s="20" t="s">
        <v>105</v>
      </c>
      <c r="H30" s="20" t="s">
        <v>105</v>
      </c>
      <c r="I30" s="20">
        <v>1000</v>
      </c>
      <c r="J30" s="20">
        <v>1000</v>
      </c>
      <c r="K30" s="20" t="s">
        <v>105</v>
      </c>
      <c r="L30" s="20">
        <v>904</v>
      </c>
      <c r="M30" s="20" t="s">
        <v>105</v>
      </c>
      <c r="N30" s="20" t="s">
        <v>105</v>
      </c>
      <c r="O30" s="20" t="s">
        <v>105</v>
      </c>
      <c r="P30" s="7">
        <f aca="true" t="shared" si="13" ref="P30:P38">SUM(E30:O30)</f>
        <v>3608</v>
      </c>
      <c r="Q30" s="22">
        <f t="shared" si="7"/>
        <v>4</v>
      </c>
      <c r="R30" s="35">
        <f t="shared" si="8"/>
        <v>902</v>
      </c>
      <c r="S30" s="24">
        <f t="shared" si="9"/>
        <v>3608</v>
      </c>
      <c r="T30" s="35" t="e">
        <f t="shared" si="10"/>
        <v>#NUM!</v>
      </c>
      <c r="U30" s="35" t="e">
        <f t="shared" si="11"/>
        <v>#NUM!</v>
      </c>
      <c r="V30" s="35" t="e">
        <f t="shared" si="12"/>
        <v>#NUM!</v>
      </c>
    </row>
    <row r="31" spans="1:22" ht="12.75">
      <c r="A31" s="10">
        <v>3</v>
      </c>
      <c r="B31" s="8" t="s">
        <v>165</v>
      </c>
      <c r="C31" s="18" t="s">
        <v>166</v>
      </c>
      <c r="D31" s="19" t="s">
        <v>167</v>
      </c>
      <c r="E31" s="20" t="s">
        <v>105</v>
      </c>
      <c r="F31" s="20" t="s">
        <v>105</v>
      </c>
      <c r="G31" s="20">
        <v>808</v>
      </c>
      <c r="H31" s="20">
        <v>1000</v>
      </c>
      <c r="I31" s="20" t="s">
        <v>105</v>
      </c>
      <c r="J31" s="20" t="s">
        <v>105</v>
      </c>
      <c r="K31" s="20">
        <v>1000</v>
      </c>
      <c r="L31" s="20" t="s">
        <v>105</v>
      </c>
      <c r="M31" s="20" t="s">
        <v>105</v>
      </c>
      <c r="N31" s="20" t="s">
        <v>105</v>
      </c>
      <c r="O31" s="20" t="s">
        <v>105</v>
      </c>
      <c r="P31" s="7">
        <f t="shared" si="13"/>
        <v>2808</v>
      </c>
      <c r="Q31" s="22">
        <f t="shared" si="7"/>
        <v>3</v>
      </c>
      <c r="R31" s="35">
        <f t="shared" si="8"/>
        <v>936</v>
      </c>
      <c r="S31" s="24">
        <f t="shared" si="9"/>
        <v>2808</v>
      </c>
      <c r="T31" s="35" t="e">
        <f t="shared" si="10"/>
        <v>#NUM!</v>
      </c>
      <c r="U31" s="35" t="e">
        <f t="shared" si="11"/>
        <v>#NUM!</v>
      </c>
      <c r="V31" s="35" t="e">
        <f t="shared" si="12"/>
        <v>#NUM!</v>
      </c>
    </row>
    <row r="32" spans="1:22" ht="12.75">
      <c r="A32" s="10">
        <v>4</v>
      </c>
      <c r="B32" s="8" t="s">
        <v>56</v>
      </c>
      <c r="C32" s="18" t="s">
        <v>189</v>
      </c>
      <c r="D32" s="19" t="s">
        <v>190</v>
      </c>
      <c r="E32" s="20" t="s">
        <v>105</v>
      </c>
      <c r="F32" s="20" t="s">
        <v>105</v>
      </c>
      <c r="G32" s="20" t="s">
        <v>105</v>
      </c>
      <c r="H32" s="20">
        <v>957</v>
      </c>
      <c r="I32" s="20" t="s">
        <v>105</v>
      </c>
      <c r="J32" s="20" t="s">
        <v>105</v>
      </c>
      <c r="K32" s="20">
        <v>783</v>
      </c>
      <c r="L32" s="20">
        <v>133</v>
      </c>
      <c r="M32" s="20" t="s">
        <v>105</v>
      </c>
      <c r="N32" s="20" t="s">
        <v>105</v>
      </c>
      <c r="O32" s="20" t="s">
        <v>105</v>
      </c>
      <c r="P32" s="7">
        <f t="shared" si="13"/>
        <v>1873</v>
      </c>
      <c r="Q32" s="22">
        <f t="shared" si="7"/>
        <v>3</v>
      </c>
      <c r="R32" s="35">
        <f t="shared" si="8"/>
        <v>624.3333333333334</v>
      </c>
      <c r="S32" s="24">
        <f t="shared" si="9"/>
        <v>1873</v>
      </c>
      <c r="T32" s="35" t="e">
        <f t="shared" si="10"/>
        <v>#NUM!</v>
      </c>
      <c r="U32" s="35" t="e">
        <f t="shared" si="11"/>
        <v>#NUM!</v>
      </c>
      <c r="V32" s="35" t="e">
        <f t="shared" si="12"/>
        <v>#NUM!</v>
      </c>
    </row>
    <row r="33" spans="1:22" ht="12.75">
      <c r="A33" s="10">
        <v>5</v>
      </c>
      <c r="B33" s="8">
        <v>22</v>
      </c>
      <c r="C33" s="18" t="s">
        <v>141</v>
      </c>
      <c r="D33" s="19" t="s">
        <v>142</v>
      </c>
      <c r="E33" s="20"/>
      <c r="F33" s="20" t="s">
        <v>105</v>
      </c>
      <c r="G33" s="20" t="s">
        <v>105</v>
      </c>
      <c r="H33" s="20" t="s">
        <v>105</v>
      </c>
      <c r="I33" s="20" t="s">
        <v>105</v>
      </c>
      <c r="J33" s="20" t="s">
        <v>105</v>
      </c>
      <c r="K33" s="20">
        <v>832</v>
      </c>
      <c r="L33" s="20">
        <v>1000</v>
      </c>
      <c r="M33" s="20" t="s">
        <v>105</v>
      </c>
      <c r="N33" s="20" t="s">
        <v>105</v>
      </c>
      <c r="O33" s="20" t="s">
        <v>105</v>
      </c>
      <c r="P33" s="34">
        <f t="shared" si="13"/>
        <v>1832</v>
      </c>
      <c r="Q33" s="22">
        <f t="shared" si="7"/>
        <v>2</v>
      </c>
      <c r="R33" s="35">
        <f t="shared" si="8"/>
        <v>916</v>
      </c>
      <c r="S33" s="24">
        <f t="shared" si="9"/>
        <v>1832</v>
      </c>
      <c r="T33" s="35" t="e">
        <f t="shared" si="10"/>
        <v>#NUM!</v>
      </c>
      <c r="U33" s="35" t="e">
        <f t="shared" si="11"/>
        <v>#NUM!</v>
      </c>
      <c r="V33" s="35" t="e">
        <f t="shared" si="12"/>
        <v>#NUM!</v>
      </c>
    </row>
    <row r="34" spans="1:22" ht="12.75">
      <c r="A34" s="10">
        <v>6</v>
      </c>
      <c r="B34" s="8" t="s">
        <v>199</v>
      </c>
      <c r="C34" s="18" t="s">
        <v>155</v>
      </c>
      <c r="D34" s="19" t="s">
        <v>21</v>
      </c>
      <c r="E34" s="20" t="s">
        <v>105</v>
      </c>
      <c r="F34" s="20">
        <v>1000</v>
      </c>
      <c r="G34" s="20" t="s">
        <v>105</v>
      </c>
      <c r="H34" s="20" t="s">
        <v>105</v>
      </c>
      <c r="I34" s="20" t="s">
        <v>105</v>
      </c>
      <c r="J34" s="20" t="s">
        <v>105</v>
      </c>
      <c r="K34" s="20" t="s">
        <v>105</v>
      </c>
      <c r="L34" s="20" t="s">
        <v>105</v>
      </c>
      <c r="M34" s="20" t="s">
        <v>105</v>
      </c>
      <c r="N34" s="20" t="s">
        <v>105</v>
      </c>
      <c r="O34" s="20" t="s">
        <v>105</v>
      </c>
      <c r="P34" s="7">
        <f t="shared" si="13"/>
        <v>1000</v>
      </c>
      <c r="Q34" s="22">
        <f t="shared" si="7"/>
        <v>1</v>
      </c>
      <c r="R34" s="35">
        <f t="shared" si="8"/>
        <v>1000</v>
      </c>
      <c r="S34" s="24">
        <f t="shared" si="9"/>
        <v>1000</v>
      </c>
      <c r="T34" s="35" t="e">
        <f t="shared" si="10"/>
        <v>#NUM!</v>
      </c>
      <c r="U34" s="35" t="e">
        <f t="shared" si="11"/>
        <v>#NUM!</v>
      </c>
      <c r="V34" s="35" t="e">
        <f t="shared" si="12"/>
        <v>#NUM!</v>
      </c>
    </row>
    <row r="35" spans="1:22" ht="12.75">
      <c r="A35" s="10">
        <v>7</v>
      </c>
      <c r="B35" s="8" t="s">
        <v>53</v>
      </c>
      <c r="C35" s="18" t="s">
        <v>54</v>
      </c>
      <c r="D35" s="19" t="s">
        <v>117</v>
      </c>
      <c r="E35" s="20" t="s">
        <v>105</v>
      </c>
      <c r="F35" s="20" t="s">
        <v>105</v>
      </c>
      <c r="G35" s="20">
        <v>989</v>
      </c>
      <c r="H35" s="20" t="s">
        <v>105</v>
      </c>
      <c r="I35" s="20" t="s">
        <v>105</v>
      </c>
      <c r="J35" s="20" t="s">
        <v>105</v>
      </c>
      <c r="K35" s="20" t="s">
        <v>105</v>
      </c>
      <c r="L35" s="20" t="s">
        <v>105</v>
      </c>
      <c r="M35" s="20" t="s">
        <v>105</v>
      </c>
      <c r="N35" s="20" t="s">
        <v>105</v>
      </c>
      <c r="O35" s="20" t="s">
        <v>105</v>
      </c>
      <c r="P35" s="7">
        <f t="shared" si="13"/>
        <v>989</v>
      </c>
      <c r="Q35" s="22">
        <f t="shared" si="7"/>
        <v>1</v>
      </c>
      <c r="R35" s="35">
        <f t="shared" si="8"/>
        <v>989</v>
      </c>
      <c r="S35" s="24">
        <f t="shared" si="9"/>
        <v>989</v>
      </c>
      <c r="T35" s="35" t="e">
        <f t="shared" si="10"/>
        <v>#NUM!</v>
      </c>
      <c r="U35" s="35" t="e">
        <f t="shared" si="11"/>
        <v>#NUM!</v>
      </c>
      <c r="V35" s="35" t="e">
        <f t="shared" si="12"/>
        <v>#NUM!</v>
      </c>
    </row>
    <row r="36" spans="1:22" ht="12.75">
      <c r="A36" s="10">
        <v>8</v>
      </c>
      <c r="B36" s="8" t="s">
        <v>169</v>
      </c>
      <c r="C36" s="18" t="s">
        <v>170</v>
      </c>
      <c r="D36" s="19" t="s">
        <v>64</v>
      </c>
      <c r="E36" s="20" t="s">
        <v>105</v>
      </c>
      <c r="F36" s="20" t="s">
        <v>105</v>
      </c>
      <c r="G36" s="20" t="s">
        <v>105</v>
      </c>
      <c r="H36" s="20" t="s">
        <v>105</v>
      </c>
      <c r="I36" s="20">
        <v>667</v>
      </c>
      <c r="J36" s="20" t="s">
        <v>105</v>
      </c>
      <c r="K36" s="20" t="s">
        <v>105</v>
      </c>
      <c r="L36" s="20" t="s">
        <v>105</v>
      </c>
      <c r="M36" s="20" t="s">
        <v>105</v>
      </c>
      <c r="N36" s="20" t="s">
        <v>105</v>
      </c>
      <c r="O36" s="20" t="s">
        <v>105</v>
      </c>
      <c r="P36" s="7">
        <f t="shared" si="13"/>
        <v>667</v>
      </c>
      <c r="Q36" s="22">
        <f t="shared" si="7"/>
        <v>1</v>
      </c>
      <c r="R36" s="35">
        <f t="shared" si="8"/>
        <v>667</v>
      </c>
      <c r="S36" s="24">
        <f t="shared" si="9"/>
        <v>667</v>
      </c>
      <c r="T36" s="35" t="e">
        <f t="shared" si="10"/>
        <v>#NUM!</v>
      </c>
      <c r="U36" s="35" t="e">
        <f t="shared" si="11"/>
        <v>#NUM!</v>
      </c>
      <c r="V36" s="35" t="e">
        <f t="shared" si="12"/>
        <v>#NUM!</v>
      </c>
    </row>
    <row r="37" spans="1:22" ht="12.75">
      <c r="A37" s="10">
        <v>9</v>
      </c>
      <c r="B37" s="8">
        <v>777</v>
      </c>
      <c r="C37" s="18" t="s">
        <v>112</v>
      </c>
      <c r="D37" s="19" t="s">
        <v>113</v>
      </c>
      <c r="E37" s="20"/>
      <c r="F37" s="20" t="s">
        <v>105</v>
      </c>
      <c r="G37" s="20" t="s">
        <v>105</v>
      </c>
      <c r="H37" s="20" t="s">
        <v>105</v>
      </c>
      <c r="I37" s="20" t="s">
        <v>105</v>
      </c>
      <c r="J37" s="20" t="s">
        <v>105</v>
      </c>
      <c r="K37" s="20">
        <v>335</v>
      </c>
      <c r="L37" s="20" t="s">
        <v>105</v>
      </c>
      <c r="M37" s="20" t="s">
        <v>105</v>
      </c>
      <c r="N37" s="20" t="s">
        <v>105</v>
      </c>
      <c r="O37" s="20" t="s">
        <v>105</v>
      </c>
      <c r="P37" s="34">
        <f t="shared" si="13"/>
        <v>335</v>
      </c>
      <c r="Q37" s="22">
        <f t="shared" si="7"/>
        <v>1</v>
      </c>
      <c r="R37" s="35">
        <f t="shared" si="8"/>
        <v>335</v>
      </c>
      <c r="S37" s="24">
        <f t="shared" si="9"/>
        <v>335</v>
      </c>
      <c r="T37" s="35" t="e">
        <f t="shared" si="10"/>
        <v>#NUM!</v>
      </c>
      <c r="U37" s="35" t="e">
        <f t="shared" si="11"/>
        <v>#NUM!</v>
      </c>
      <c r="V37" s="35" t="e">
        <f t="shared" si="12"/>
        <v>#NUM!</v>
      </c>
    </row>
    <row r="38" spans="1:22" ht="12.75">
      <c r="A38" s="10">
        <v>10</v>
      </c>
      <c r="B38" s="8" t="s">
        <v>194</v>
      </c>
      <c r="C38" s="18" t="s">
        <v>195</v>
      </c>
      <c r="D38" s="19" t="s">
        <v>196</v>
      </c>
      <c r="E38" s="20" t="s">
        <v>105</v>
      </c>
      <c r="F38" s="20">
        <v>128</v>
      </c>
      <c r="G38" s="20" t="s">
        <v>105</v>
      </c>
      <c r="H38" s="20" t="s">
        <v>105</v>
      </c>
      <c r="I38" s="20" t="s">
        <v>105</v>
      </c>
      <c r="J38" s="20" t="s">
        <v>105</v>
      </c>
      <c r="K38" s="20" t="s">
        <v>105</v>
      </c>
      <c r="L38" s="20" t="s">
        <v>105</v>
      </c>
      <c r="M38" s="20" t="s">
        <v>105</v>
      </c>
      <c r="N38" s="20" t="s">
        <v>105</v>
      </c>
      <c r="O38" s="20" t="s">
        <v>105</v>
      </c>
      <c r="P38" s="7">
        <f t="shared" si="13"/>
        <v>128</v>
      </c>
      <c r="Q38" s="22">
        <f t="shared" si="7"/>
        <v>1</v>
      </c>
      <c r="R38" s="35">
        <f t="shared" si="8"/>
        <v>128</v>
      </c>
      <c r="S38" s="24">
        <f t="shared" si="9"/>
        <v>128</v>
      </c>
      <c r="T38" s="35" t="e">
        <f t="shared" si="10"/>
        <v>#NUM!</v>
      </c>
      <c r="U38" s="35" t="e">
        <f t="shared" si="11"/>
        <v>#NUM!</v>
      </c>
      <c r="V38" s="35" t="e">
        <f t="shared" si="12"/>
        <v>#NUM!</v>
      </c>
    </row>
    <row r="39" ht="12.75">
      <c r="Q39" s="29">
        <f>SUM(Q29:Q38)</f>
        <v>23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"/>
  <pageSetup fitToHeight="1" fitToWidth="1" horizontalDpi="300" verticalDpi="300" orientation="landscape"/>
  <headerFooter alignWithMargins="0">
    <oddFooter>&amp;L&amp;Z&amp;F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showZeros="0" zoomScaleSheetLayoutView="100" workbookViewId="0" topLeftCell="A1">
      <pane xSplit="3" topLeftCell="D1" activePane="topRight" state="frozen"/>
      <selection pane="topLeft" activeCell="A1" sqref="A1"/>
      <selection pane="topRight" activeCell="Y14" sqref="Y1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16.140625" style="2" customWidth="1"/>
    <col min="4" max="4" width="9.57421875" style="1" customWidth="1"/>
    <col min="5" max="23" width="5.140625" style="2" customWidth="1"/>
    <col min="24" max="24" width="6.8515625" style="2" customWidth="1"/>
    <col min="25" max="25" width="6.00390625" style="3" customWidth="1"/>
    <col min="26" max="26" width="4.7109375" style="2" customWidth="1"/>
    <col min="27" max="27" width="6.00390625" style="2" customWidth="1"/>
    <col min="28" max="16384" width="4.7109375" style="2" customWidth="1"/>
  </cols>
  <sheetData>
    <row r="1" ht="24">
      <c r="A1" s="4" t="s">
        <v>203</v>
      </c>
    </row>
    <row r="2" spans="1:2" ht="12.75">
      <c r="A2" s="5"/>
      <c r="B2" s="6"/>
    </row>
    <row r="3" spans="1:28" s="12" customFormat="1" ht="12.75">
      <c r="A3" s="7"/>
      <c r="B3" s="8"/>
      <c r="C3" s="8" t="s">
        <v>204</v>
      </c>
      <c r="D3" s="8"/>
      <c r="E3" s="10" t="s">
        <v>8</v>
      </c>
      <c r="F3" s="10" t="s">
        <v>205</v>
      </c>
      <c r="G3" s="10" t="s">
        <v>8</v>
      </c>
      <c r="H3" s="10" t="s">
        <v>4</v>
      </c>
      <c r="I3" s="10" t="s">
        <v>206</v>
      </c>
      <c r="J3" s="10" t="s">
        <v>5</v>
      </c>
      <c r="K3" s="10" t="s">
        <v>5</v>
      </c>
      <c r="L3" s="10" t="s">
        <v>5</v>
      </c>
      <c r="M3" s="10" t="s">
        <v>198</v>
      </c>
      <c r="N3" s="10" t="s">
        <v>198</v>
      </c>
      <c r="O3" s="10" t="s">
        <v>207</v>
      </c>
      <c r="P3" s="10" t="s">
        <v>207</v>
      </c>
      <c r="Q3" s="10" t="s">
        <v>4</v>
      </c>
      <c r="R3" s="10" t="s">
        <v>4</v>
      </c>
      <c r="S3" s="10" t="s">
        <v>4</v>
      </c>
      <c r="T3" s="10" t="s">
        <v>6</v>
      </c>
      <c r="U3" s="10" t="s">
        <v>6</v>
      </c>
      <c r="V3" s="10" t="s">
        <v>206</v>
      </c>
      <c r="W3" s="10" t="s">
        <v>206</v>
      </c>
      <c r="X3" s="32" t="s">
        <v>182</v>
      </c>
      <c r="Y3" s="11" t="s">
        <v>208</v>
      </c>
      <c r="AA3" s="13"/>
      <c r="AB3" s="16"/>
    </row>
    <row r="4" spans="1:30" s="16" customFormat="1" ht="12.75">
      <c r="A4" s="14" t="s">
        <v>209</v>
      </c>
      <c r="B4" s="14" t="s">
        <v>10</v>
      </c>
      <c r="C4" s="14" t="s">
        <v>11</v>
      </c>
      <c r="D4" s="14" t="s">
        <v>12</v>
      </c>
      <c r="E4" s="30">
        <v>38787</v>
      </c>
      <c r="F4" s="30">
        <v>39165</v>
      </c>
      <c r="G4" s="30">
        <v>38801</v>
      </c>
      <c r="H4" s="30">
        <v>39172</v>
      </c>
      <c r="I4" s="30">
        <v>39208</v>
      </c>
      <c r="J4" s="30">
        <v>39228</v>
      </c>
      <c r="K4" s="30">
        <v>39229</v>
      </c>
      <c r="L4" s="30">
        <v>39230</v>
      </c>
      <c r="M4" s="30">
        <v>39242</v>
      </c>
      <c r="N4" s="30">
        <v>39243</v>
      </c>
      <c r="O4" s="30">
        <v>39256</v>
      </c>
      <c r="P4" s="30">
        <v>39257</v>
      </c>
      <c r="Q4" s="30">
        <v>39326</v>
      </c>
      <c r="R4" s="30">
        <v>39327</v>
      </c>
      <c r="S4" s="30">
        <v>39328</v>
      </c>
      <c r="T4" s="30">
        <v>39333</v>
      </c>
      <c r="U4" s="30">
        <v>39334</v>
      </c>
      <c r="V4" s="30">
        <v>39347</v>
      </c>
      <c r="W4" s="30">
        <v>39348</v>
      </c>
      <c r="X4" s="33" t="s">
        <v>184</v>
      </c>
      <c r="Y4" s="16" t="s">
        <v>16</v>
      </c>
      <c r="Z4" s="16" t="s">
        <v>17</v>
      </c>
      <c r="AA4" s="17" t="s">
        <v>18</v>
      </c>
      <c r="AB4" s="16" t="s">
        <v>126</v>
      </c>
      <c r="AC4" s="16" t="s">
        <v>127</v>
      </c>
      <c r="AD4" s="16" t="s">
        <v>128</v>
      </c>
    </row>
    <row r="5" spans="1:30" ht="12.75">
      <c r="A5" s="8">
        <v>1</v>
      </c>
      <c r="B5" s="8" t="s">
        <v>25</v>
      </c>
      <c r="C5" s="18" t="s">
        <v>26</v>
      </c>
      <c r="D5" s="19" t="s">
        <v>27</v>
      </c>
      <c r="E5" s="20">
        <v>1000</v>
      </c>
      <c r="F5" s="20" t="s">
        <v>105</v>
      </c>
      <c r="G5" s="20" t="s">
        <v>105</v>
      </c>
      <c r="H5" s="20" t="s">
        <v>105</v>
      </c>
      <c r="I5" s="20" t="s">
        <v>105</v>
      </c>
      <c r="J5" s="20" t="s">
        <v>105</v>
      </c>
      <c r="K5" s="20" t="s">
        <v>105</v>
      </c>
      <c r="L5" s="20" t="s">
        <v>105</v>
      </c>
      <c r="M5" s="20">
        <v>1000</v>
      </c>
      <c r="N5" s="20">
        <v>1000</v>
      </c>
      <c r="O5" s="20">
        <v>1000</v>
      </c>
      <c r="P5" s="20">
        <v>1000</v>
      </c>
      <c r="Q5" s="20">
        <v>1000</v>
      </c>
      <c r="R5" s="20">
        <v>739</v>
      </c>
      <c r="S5" s="20" t="s">
        <v>105</v>
      </c>
      <c r="T5" s="20">
        <v>907</v>
      </c>
      <c r="U5" s="20">
        <v>851</v>
      </c>
      <c r="V5" s="20">
        <v>860</v>
      </c>
      <c r="W5" s="20">
        <v>944</v>
      </c>
      <c r="X5" s="34">
        <f aca="true" t="shared" si="0" ref="X5:X12">LARGE(E5:W5,6)+LARGE(E5:W5,5)+LARGE(E5:W5,4)+LARGE(E5:W5,3)+LARGE(E5:W5,2)+LARGE(E5:W5,1)</f>
        <v>6000</v>
      </c>
      <c r="Y5" s="22">
        <f aca="true" t="shared" si="1" ref="Y5:Y25">COUNT(E5:W5)</f>
        <v>11</v>
      </c>
      <c r="Z5" s="35">
        <f aca="true" t="shared" si="2" ref="Z5:Z25">AVERAGE(E5:W5)</f>
        <v>936.4545454545455</v>
      </c>
      <c r="AA5" s="24">
        <f aca="true" t="shared" si="3" ref="AA5:AA25">SUM(E5:W5)</f>
        <v>10301</v>
      </c>
      <c r="AB5" s="35">
        <f aca="true" t="shared" si="4" ref="AB5:AB25">LARGE(E5:W5,7)+LARGE(E5:W5,6)+LARGE(E5:W5,5)+LARGE(E5:W5,4)+LARGE(E5:W5,3)+LARGE(E5:W5,2)+LARGE(E5:W5,1)</f>
        <v>6944</v>
      </c>
      <c r="AC5" s="35">
        <f aca="true" t="shared" si="5" ref="AC5:AC25">LARGE(E5:W5,6)+LARGE(E5:W5,5)+LARGE(E5:W5,4)+LARGE(E5:W5,3)+LARGE(E5:W5,2)+LARGE(E5:W5,1)</f>
        <v>6000</v>
      </c>
      <c r="AD5" s="35">
        <f aca="true" t="shared" si="6" ref="AD5:AD25">LARGE(E5:W5,5)+LARGE(E5:W5,4)+LARGE(E5:W5,3)+LARGE(E5:W5,2)+LARGE(E5:W5,1)</f>
        <v>5000</v>
      </c>
    </row>
    <row r="6" spans="1:30" ht="12.75">
      <c r="A6" s="8">
        <v>2</v>
      </c>
      <c r="B6" s="8" t="s">
        <v>33</v>
      </c>
      <c r="C6" s="18" t="s">
        <v>34</v>
      </c>
      <c r="D6" s="19" t="s">
        <v>151</v>
      </c>
      <c r="E6" s="20" t="s">
        <v>105</v>
      </c>
      <c r="F6" s="20" t="s">
        <v>105</v>
      </c>
      <c r="G6" s="20" t="s">
        <v>105</v>
      </c>
      <c r="H6" s="20">
        <v>630</v>
      </c>
      <c r="I6" s="20" t="s">
        <v>105</v>
      </c>
      <c r="J6" s="20" t="s">
        <v>105</v>
      </c>
      <c r="K6" s="20" t="s">
        <v>105</v>
      </c>
      <c r="L6" s="20" t="s">
        <v>105</v>
      </c>
      <c r="M6" s="20" t="s">
        <v>105</v>
      </c>
      <c r="N6" s="20" t="s">
        <v>105</v>
      </c>
      <c r="O6" s="20" t="s">
        <v>105</v>
      </c>
      <c r="P6" s="20" t="s">
        <v>105</v>
      </c>
      <c r="Q6" s="20">
        <v>726</v>
      </c>
      <c r="R6" s="20">
        <v>1000</v>
      </c>
      <c r="S6" s="20">
        <v>913</v>
      </c>
      <c r="T6" s="20">
        <v>906</v>
      </c>
      <c r="U6" s="20">
        <v>1000</v>
      </c>
      <c r="V6" s="20">
        <v>1000</v>
      </c>
      <c r="W6" s="20">
        <v>1000</v>
      </c>
      <c r="X6" s="34">
        <f t="shared" si="0"/>
        <v>5819</v>
      </c>
      <c r="Y6" s="22">
        <f t="shared" si="1"/>
        <v>8</v>
      </c>
      <c r="Z6" s="35">
        <f t="shared" si="2"/>
        <v>896.875</v>
      </c>
      <c r="AA6" s="24">
        <f t="shared" si="3"/>
        <v>7175</v>
      </c>
      <c r="AB6" s="35">
        <f t="shared" si="4"/>
        <v>6545</v>
      </c>
      <c r="AC6" s="35">
        <f t="shared" si="5"/>
        <v>5819</v>
      </c>
      <c r="AD6" s="35">
        <f t="shared" si="6"/>
        <v>4913</v>
      </c>
    </row>
    <row r="7" spans="1:30" ht="12.75">
      <c r="A7" s="8">
        <v>3</v>
      </c>
      <c r="B7" s="25" t="s">
        <v>139</v>
      </c>
      <c r="C7" s="18" t="s">
        <v>140</v>
      </c>
      <c r="D7" s="19" t="s">
        <v>104</v>
      </c>
      <c r="E7" s="20" t="s">
        <v>105</v>
      </c>
      <c r="F7" s="20" t="s">
        <v>105</v>
      </c>
      <c r="G7" s="20" t="s">
        <v>105</v>
      </c>
      <c r="H7" s="20" t="s">
        <v>105</v>
      </c>
      <c r="I7" s="20" t="s">
        <v>105</v>
      </c>
      <c r="J7" s="20" t="s">
        <v>105</v>
      </c>
      <c r="K7" s="20">
        <v>952</v>
      </c>
      <c r="L7" s="20" t="s">
        <v>105</v>
      </c>
      <c r="M7" s="20">
        <v>856</v>
      </c>
      <c r="N7" s="20">
        <v>954</v>
      </c>
      <c r="O7" s="20">
        <v>931</v>
      </c>
      <c r="P7" s="20">
        <v>987</v>
      </c>
      <c r="Q7" s="20"/>
      <c r="R7" s="20">
        <v>883</v>
      </c>
      <c r="S7" s="20">
        <v>1000</v>
      </c>
      <c r="T7" s="20" t="s">
        <v>105</v>
      </c>
      <c r="U7" s="20" t="s">
        <v>105</v>
      </c>
      <c r="V7" s="20" t="s">
        <v>105</v>
      </c>
      <c r="W7" s="20" t="s">
        <v>105</v>
      </c>
      <c r="X7" s="34">
        <f t="shared" si="0"/>
        <v>5707</v>
      </c>
      <c r="Y7" s="22">
        <f t="shared" si="1"/>
        <v>7</v>
      </c>
      <c r="Z7" s="35">
        <f t="shared" si="2"/>
        <v>937.5714285714286</v>
      </c>
      <c r="AA7" s="24">
        <f t="shared" si="3"/>
        <v>6563</v>
      </c>
      <c r="AB7" s="35">
        <f t="shared" si="4"/>
        <v>6563</v>
      </c>
      <c r="AC7" s="35">
        <f t="shared" si="5"/>
        <v>5707</v>
      </c>
      <c r="AD7" s="35">
        <f t="shared" si="6"/>
        <v>4824</v>
      </c>
    </row>
    <row r="8" spans="1:30" ht="12.75">
      <c r="A8" s="8">
        <v>4</v>
      </c>
      <c r="B8" s="8" t="s">
        <v>106</v>
      </c>
      <c r="C8" s="18" t="s">
        <v>71</v>
      </c>
      <c r="D8" s="19" t="s">
        <v>107</v>
      </c>
      <c r="E8" s="20" t="s">
        <v>105</v>
      </c>
      <c r="F8" s="20" t="s">
        <v>105</v>
      </c>
      <c r="G8" s="20" t="s">
        <v>105</v>
      </c>
      <c r="H8" s="20"/>
      <c r="I8" s="20"/>
      <c r="J8" s="20">
        <v>953</v>
      </c>
      <c r="K8" s="20">
        <v>956</v>
      </c>
      <c r="L8" s="20" t="s">
        <v>105</v>
      </c>
      <c r="M8" s="20">
        <v>486</v>
      </c>
      <c r="N8" s="20">
        <v>937</v>
      </c>
      <c r="O8" s="20">
        <v>810</v>
      </c>
      <c r="P8" s="20">
        <v>781</v>
      </c>
      <c r="Q8" s="20">
        <v>849</v>
      </c>
      <c r="R8" s="20">
        <v>939</v>
      </c>
      <c r="S8" s="20" t="s">
        <v>105</v>
      </c>
      <c r="T8" s="20" t="s">
        <v>105</v>
      </c>
      <c r="U8" s="20" t="s">
        <v>105</v>
      </c>
      <c r="V8" s="20" t="s">
        <v>105</v>
      </c>
      <c r="W8" s="20" t="s">
        <v>105</v>
      </c>
      <c r="X8" s="34">
        <f t="shared" si="0"/>
        <v>5444</v>
      </c>
      <c r="Y8" s="22">
        <f t="shared" si="1"/>
        <v>8</v>
      </c>
      <c r="Z8" s="35">
        <f t="shared" si="2"/>
        <v>838.875</v>
      </c>
      <c r="AA8" s="24">
        <f t="shared" si="3"/>
        <v>6711</v>
      </c>
      <c r="AB8" s="35">
        <f t="shared" si="4"/>
        <v>6225</v>
      </c>
      <c r="AC8" s="35">
        <f t="shared" si="5"/>
        <v>5444</v>
      </c>
      <c r="AD8" s="35">
        <f t="shared" si="6"/>
        <v>4634</v>
      </c>
    </row>
    <row r="9" spans="1:30" ht="12.75">
      <c r="A9" s="8">
        <v>5</v>
      </c>
      <c r="B9" s="8" t="s">
        <v>93</v>
      </c>
      <c r="C9" s="18" t="s">
        <v>144</v>
      </c>
      <c r="D9" s="19" t="s">
        <v>107</v>
      </c>
      <c r="E9" s="20">
        <v>452</v>
      </c>
      <c r="F9" s="20" t="s">
        <v>105</v>
      </c>
      <c r="G9" s="20" t="s">
        <v>105</v>
      </c>
      <c r="H9" s="20" t="s">
        <v>105</v>
      </c>
      <c r="I9" s="20" t="s">
        <v>105</v>
      </c>
      <c r="J9" s="20" t="s">
        <v>105</v>
      </c>
      <c r="K9" s="20" t="s">
        <v>105</v>
      </c>
      <c r="L9" s="20" t="s">
        <v>105</v>
      </c>
      <c r="M9" s="20">
        <v>881</v>
      </c>
      <c r="N9" s="20">
        <v>829</v>
      </c>
      <c r="O9" s="20" t="s">
        <v>105</v>
      </c>
      <c r="P9" s="20">
        <v>802</v>
      </c>
      <c r="Q9" s="20">
        <v>820</v>
      </c>
      <c r="R9" s="20">
        <v>875</v>
      </c>
      <c r="S9" s="20">
        <v>998</v>
      </c>
      <c r="T9" s="20" t="s">
        <v>105</v>
      </c>
      <c r="U9" s="20" t="s">
        <v>105</v>
      </c>
      <c r="V9" s="20" t="s">
        <v>105</v>
      </c>
      <c r="W9" s="20" t="s">
        <v>105</v>
      </c>
      <c r="X9" s="34">
        <f t="shared" si="0"/>
        <v>5205</v>
      </c>
      <c r="Y9" s="22">
        <f t="shared" si="1"/>
        <v>7</v>
      </c>
      <c r="Z9" s="35">
        <f t="shared" si="2"/>
        <v>808.1428571428571</v>
      </c>
      <c r="AA9" s="24">
        <f t="shared" si="3"/>
        <v>5657</v>
      </c>
      <c r="AB9" s="35">
        <f t="shared" si="4"/>
        <v>5657</v>
      </c>
      <c r="AC9" s="35">
        <f t="shared" si="5"/>
        <v>5205</v>
      </c>
      <c r="AD9" s="35">
        <f t="shared" si="6"/>
        <v>4403</v>
      </c>
    </row>
    <row r="10" spans="1:30" ht="12.75">
      <c r="A10" s="8">
        <v>6</v>
      </c>
      <c r="B10" s="8" t="s">
        <v>42</v>
      </c>
      <c r="C10" s="18" t="s">
        <v>133</v>
      </c>
      <c r="D10" s="19" t="s">
        <v>44</v>
      </c>
      <c r="E10" s="20" t="s">
        <v>105</v>
      </c>
      <c r="F10" s="20">
        <v>775</v>
      </c>
      <c r="G10" s="20">
        <v>800</v>
      </c>
      <c r="H10" s="20" t="s">
        <v>105</v>
      </c>
      <c r="I10" s="20" t="s">
        <v>105</v>
      </c>
      <c r="J10" s="20">
        <v>987</v>
      </c>
      <c r="K10" s="20">
        <v>1000</v>
      </c>
      <c r="L10" s="20" t="s">
        <v>105</v>
      </c>
      <c r="M10" s="20" t="s">
        <v>105</v>
      </c>
      <c r="N10" s="20"/>
      <c r="O10" s="20" t="s">
        <v>105</v>
      </c>
      <c r="P10" s="20" t="s">
        <v>105</v>
      </c>
      <c r="Q10" s="20" t="s">
        <v>105</v>
      </c>
      <c r="R10" s="20" t="s">
        <v>105</v>
      </c>
      <c r="S10" s="20" t="s">
        <v>105</v>
      </c>
      <c r="T10" s="20">
        <v>880</v>
      </c>
      <c r="U10" s="20">
        <v>693</v>
      </c>
      <c r="V10" s="20" t="s">
        <v>105</v>
      </c>
      <c r="W10" s="20" t="s">
        <v>105</v>
      </c>
      <c r="X10" s="34">
        <f t="shared" si="0"/>
        <v>5135</v>
      </c>
      <c r="Y10" s="22">
        <f t="shared" si="1"/>
        <v>6</v>
      </c>
      <c r="Z10" s="35">
        <f t="shared" si="2"/>
        <v>855.8333333333334</v>
      </c>
      <c r="AA10" s="24">
        <f t="shared" si="3"/>
        <v>5135</v>
      </c>
      <c r="AB10" s="35" t="e">
        <f t="shared" si="4"/>
        <v>#NUM!</v>
      </c>
      <c r="AC10" s="35">
        <f t="shared" si="5"/>
        <v>5135</v>
      </c>
      <c r="AD10" s="35">
        <f t="shared" si="6"/>
        <v>4442</v>
      </c>
    </row>
    <row r="11" spans="1:30" ht="12.75">
      <c r="A11" s="8">
        <v>7</v>
      </c>
      <c r="B11" s="8" t="s">
        <v>35</v>
      </c>
      <c r="C11" s="18" t="s">
        <v>154</v>
      </c>
      <c r="D11" s="19" t="s">
        <v>159</v>
      </c>
      <c r="E11" s="20" t="s">
        <v>105</v>
      </c>
      <c r="F11" s="20" t="s">
        <v>105</v>
      </c>
      <c r="G11" s="20" t="s">
        <v>105</v>
      </c>
      <c r="H11" s="20">
        <v>579</v>
      </c>
      <c r="I11" s="20">
        <v>1000</v>
      </c>
      <c r="J11" s="20" t="s">
        <v>105</v>
      </c>
      <c r="K11" s="20" t="s">
        <v>105</v>
      </c>
      <c r="L11" s="20" t="s">
        <v>105</v>
      </c>
      <c r="M11" s="20" t="s">
        <v>105</v>
      </c>
      <c r="N11" s="20">
        <v>755</v>
      </c>
      <c r="O11" s="20" t="s">
        <v>105</v>
      </c>
      <c r="P11" s="20" t="s">
        <v>105</v>
      </c>
      <c r="Q11" s="20"/>
      <c r="R11" s="20">
        <v>312</v>
      </c>
      <c r="S11" s="20" t="s">
        <v>105</v>
      </c>
      <c r="T11" s="20">
        <v>779</v>
      </c>
      <c r="U11" s="20" t="s">
        <v>105</v>
      </c>
      <c r="V11" s="20">
        <v>863</v>
      </c>
      <c r="W11" s="20">
        <v>916</v>
      </c>
      <c r="X11" s="34">
        <f t="shared" si="0"/>
        <v>4892</v>
      </c>
      <c r="Y11" s="22">
        <f t="shared" si="1"/>
        <v>7</v>
      </c>
      <c r="Z11" s="35">
        <f t="shared" si="2"/>
        <v>743.4285714285714</v>
      </c>
      <c r="AA11" s="24">
        <f t="shared" si="3"/>
        <v>5204</v>
      </c>
      <c r="AB11" s="35">
        <f t="shared" si="4"/>
        <v>5204</v>
      </c>
      <c r="AC11" s="35">
        <f t="shared" si="5"/>
        <v>4892</v>
      </c>
      <c r="AD11" s="35">
        <f t="shared" si="6"/>
        <v>4313</v>
      </c>
    </row>
    <row r="12" spans="1:30" ht="12.75">
      <c r="A12" s="8">
        <v>8</v>
      </c>
      <c r="B12" s="8" t="s">
        <v>37</v>
      </c>
      <c r="C12" s="18" t="s">
        <v>185</v>
      </c>
      <c r="D12" s="19" t="s">
        <v>39</v>
      </c>
      <c r="E12" s="20">
        <v>938</v>
      </c>
      <c r="F12" s="20">
        <v>123</v>
      </c>
      <c r="G12" s="20">
        <v>972</v>
      </c>
      <c r="H12" s="20" t="s">
        <v>105</v>
      </c>
      <c r="I12" s="20" t="s">
        <v>105</v>
      </c>
      <c r="J12" s="20">
        <v>855</v>
      </c>
      <c r="K12" s="20" t="s">
        <v>105</v>
      </c>
      <c r="L12" s="20" t="s">
        <v>105</v>
      </c>
      <c r="M12" s="20" t="s">
        <v>105</v>
      </c>
      <c r="N12" s="20"/>
      <c r="O12" s="20" t="s">
        <v>105</v>
      </c>
      <c r="P12" s="20" t="s">
        <v>105</v>
      </c>
      <c r="Q12" s="20">
        <v>686</v>
      </c>
      <c r="R12" s="20">
        <v>393</v>
      </c>
      <c r="S12" s="20" t="s">
        <v>105</v>
      </c>
      <c r="T12" s="20">
        <v>685</v>
      </c>
      <c r="U12" s="20" t="s">
        <v>105</v>
      </c>
      <c r="V12" s="20" t="s">
        <v>105</v>
      </c>
      <c r="W12" s="20" t="s">
        <v>105</v>
      </c>
      <c r="X12" s="34">
        <f t="shared" si="0"/>
        <v>4529</v>
      </c>
      <c r="Y12" s="22">
        <f t="shared" si="1"/>
        <v>7</v>
      </c>
      <c r="Z12" s="35">
        <f t="shared" si="2"/>
        <v>664.5714285714286</v>
      </c>
      <c r="AA12" s="24">
        <f t="shared" si="3"/>
        <v>4652</v>
      </c>
      <c r="AB12" s="35">
        <f t="shared" si="4"/>
        <v>4652</v>
      </c>
      <c r="AC12" s="35">
        <f t="shared" si="5"/>
        <v>4529</v>
      </c>
      <c r="AD12" s="35">
        <f t="shared" si="6"/>
        <v>4136</v>
      </c>
    </row>
    <row r="13" spans="1:30" ht="12.75">
      <c r="A13" s="8">
        <v>9</v>
      </c>
      <c r="B13" s="8" t="s">
        <v>28</v>
      </c>
      <c r="C13" s="18" t="s">
        <v>29</v>
      </c>
      <c r="D13" s="19" t="s">
        <v>107</v>
      </c>
      <c r="E13" s="20" t="s">
        <v>105</v>
      </c>
      <c r="F13" s="20" t="s">
        <v>105</v>
      </c>
      <c r="G13" s="20" t="s">
        <v>105</v>
      </c>
      <c r="H13" s="20" t="s">
        <v>105</v>
      </c>
      <c r="I13" s="20" t="s">
        <v>105</v>
      </c>
      <c r="J13" s="20">
        <v>1000</v>
      </c>
      <c r="K13" s="20">
        <v>956</v>
      </c>
      <c r="L13" s="20" t="s">
        <v>105</v>
      </c>
      <c r="M13" s="20">
        <v>591</v>
      </c>
      <c r="N13" s="20">
        <v>992</v>
      </c>
      <c r="O13" s="20" t="s">
        <v>105</v>
      </c>
      <c r="P13" s="20" t="s">
        <v>105</v>
      </c>
      <c r="Q13" s="20" t="s">
        <v>105</v>
      </c>
      <c r="R13" s="20" t="s">
        <v>105</v>
      </c>
      <c r="S13" s="20" t="s">
        <v>105</v>
      </c>
      <c r="T13" s="20" t="s">
        <v>105</v>
      </c>
      <c r="U13" s="20" t="s">
        <v>105</v>
      </c>
      <c r="V13" s="20" t="s">
        <v>105</v>
      </c>
      <c r="W13" s="20" t="s">
        <v>105</v>
      </c>
      <c r="X13" s="34">
        <f aca="true" t="shared" si="7" ref="X13:X25">SUM(E13:W13)</f>
        <v>3539</v>
      </c>
      <c r="Y13" s="22">
        <f t="shared" si="1"/>
        <v>4</v>
      </c>
      <c r="Z13" s="35">
        <f t="shared" si="2"/>
        <v>884.75</v>
      </c>
      <c r="AA13" s="24">
        <f t="shared" si="3"/>
        <v>3539</v>
      </c>
      <c r="AB13" s="35" t="e">
        <f t="shared" si="4"/>
        <v>#NUM!</v>
      </c>
      <c r="AC13" s="35" t="e">
        <f t="shared" si="5"/>
        <v>#NUM!</v>
      </c>
      <c r="AD13" s="35" t="e">
        <f t="shared" si="6"/>
        <v>#NUM!</v>
      </c>
    </row>
    <row r="14" spans="1:30" ht="12.75">
      <c r="A14" s="8">
        <v>10</v>
      </c>
      <c r="B14" s="8" t="s">
        <v>93</v>
      </c>
      <c r="C14" s="18" t="s">
        <v>210</v>
      </c>
      <c r="D14" s="19" t="s">
        <v>123</v>
      </c>
      <c r="E14" s="20" t="s">
        <v>105</v>
      </c>
      <c r="F14" s="20" t="s">
        <v>105</v>
      </c>
      <c r="G14" s="20" t="s">
        <v>105</v>
      </c>
      <c r="H14" s="20" t="s">
        <v>105</v>
      </c>
      <c r="I14" s="20" t="s">
        <v>105</v>
      </c>
      <c r="J14" s="20">
        <v>991</v>
      </c>
      <c r="K14" s="20">
        <v>961</v>
      </c>
      <c r="L14" s="20" t="s">
        <v>105</v>
      </c>
      <c r="M14" s="20">
        <v>556</v>
      </c>
      <c r="N14" s="20">
        <v>955</v>
      </c>
      <c r="O14" s="20" t="s">
        <v>105</v>
      </c>
      <c r="P14" s="20" t="s">
        <v>105</v>
      </c>
      <c r="Q14" s="20" t="s">
        <v>105</v>
      </c>
      <c r="R14" s="20" t="s">
        <v>105</v>
      </c>
      <c r="S14" s="20" t="s">
        <v>105</v>
      </c>
      <c r="T14" s="20" t="s">
        <v>105</v>
      </c>
      <c r="U14" s="20" t="s">
        <v>105</v>
      </c>
      <c r="V14" s="20" t="s">
        <v>105</v>
      </c>
      <c r="W14" s="20" t="s">
        <v>105</v>
      </c>
      <c r="X14" s="34">
        <f t="shared" si="7"/>
        <v>3463</v>
      </c>
      <c r="Y14" s="22">
        <f t="shared" si="1"/>
        <v>4</v>
      </c>
      <c r="Z14" s="35">
        <f t="shared" si="2"/>
        <v>865.75</v>
      </c>
      <c r="AA14" s="24">
        <f t="shared" si="3"/>
        <v>3463</v>
      </c>
      <c r="AB14" s="35" t="e">
        <f t="shared" si="4"/>
        <v>#NUM!</v>
      </c>
      <c r="AC14" s="35" t="e">
        <f t="shared" si="5"/>
        <v>#NUM!</v>
      </c>
      <c r="AD14" s="35" t="e">
        <f t="shared" si="6"/>
        <v>#NUM!</v>
      </c>
    </row>
    <row r="15" spans="1:30" ht="12.75">
      <c r="A15" s="8">
        <v>11</v>
      </c>
      <c r="B15" s="8" t="s">
        <v>19</v>
      </c>
      <c r="C15" s="18" t="s">
        <v>20</v>
      </c>
      <c r="D15" s="19" t="s">
        <v>107</v>
      </c>
      <c r="E15" s="20" t="s">
        <v>105</v>
      </c>
      <c r="F15" s="20">
        <v>1000</v>
      </c>
      <c r="G15" s="20">
        <v>1000</v>
      </c>
      <c r="H15" s="20">
        <v>805</v>
      </c>
      <c r="I15" s="20" t="s">
        <v>105</v>
      </c>
      <c r="J15" s="20"/>
      <c r="K15" s="20"/>
      <c r="L15" s="20" t="s">
        <v>105</v>
      </c>
      <c r="M15" s="20"/>
      <c r="N15" s="20" t="s">
        <v>105</v>
      </c>
      <c r="O15" s="20" t="s">
        <v>105</v>
      </c>
      <c r="P15" s="20" t="s">
        <v>105</v>
      </c>
      <c r="Q15" s="20" t="s">
        <v>105</v>
      </c>
      <c r="R15" s="20" t="s">
        <v>105</v>
      </c>
      <c r="S15" s="20" t="s">
        <v>105</v>
      </c>
      <c r="T15" s="20" t="s">
        <v>105</v>
      </c>
      <c r="U15" s="20" t="s">
        <v>105</v>
      </c>
      <c r="V15" s="20" t="s">
        <v>105</v>
      </c>
      <c r="W15" s="20" t="s">
        <v>105</v>
      </c>
      <c r="X15" s="34">
        <f t="shared" si="7"/>
        <v>2805</v>
      </c>
      <c r="Y15" s="22">
        <f t="shared" si="1"/>
        <v>3</v>
      </c>
      <c r="Z15" s="35">
        <f t="shared" si="2"/>
        <v>935</v>
      </c>
      <c r="AA15" s="24">
        <f t="shared" si="3"/>
        <v>2805</v>
      </c>
      <c r="AB15" s="35" t="e">
        <f t="shared" si="4"/>
        <v>#NUM!</v>
      </c>
      <c r="AC15" s="35" t="e">
        <f t="shared" si="5"/>
        <v>#NUM!</v>
      </c>
      <c r="AD15" s="35" t="e">
        <f t="shared" si="6"/>
        <v>#NUM!</v>
      </c>
    </row>
    <row r="16" spans="1:30" ht="12.75">
      <c r="A16" s="8">
        <v>12</v>
      </c>
      <c r="B16" s="8" t="s">
        <v>76</v>
      </c>
      <c r="C16" s="18" t="s">
        <v>77</v>
      </c>
      <c r="D16" s="19" t="s">
        <v>113</v>
      </c>
      <c r="E16" s="20" t="s">
        <v>105</v>
      </c>
      <c r="F16" s="20" t="s">
        <v>105</v>
      </c>
      <c r="G16" s="20" t="s">
        <v>105</v>
      </c>
      <c r="H16" s="20">
        <v>1000</v>
      </c>
      <c r="I16" s="20" t="s">
        <v>105</v>
      </c>
      <c r="J16" s="20" t="s">
        <v>105</v>
      </c>
      <c r="K16" s="20" t="s">
        <v>105</v>
      </c>
      <c r="L16" s="20" t="s">
        <v>105</v>
      </c>
      <c r="M16" s="20" t="s">
        <v>105</v>
      </c>
      <c r="N16" s="20" t="s">
        <v>105</v>
      </c>
      <c r="O16" s="20">
        <v>924</v>
      </c>
      <c r="P16" s="20">
        <v>844</v>
      </c>
      <c r="Q16" s="20" t="s">
        <v>105</v>
      </c>
      <c r="R16" s="20" t="s">
        <v>105</v>
      </c>
      <c r="S16" s="20" t="s">
        <v>105</v>
      </c>
      <c r="T16" s="20" t="s">
        <v>105</v>
      </c>
      <c r="U16" s="20" t="s">
        <v>105</v>
      </c>
      <c r="V16" s="20" t="s">
        <v>105</v>
      </c>
      <c r="W16" s="20" t="s">
        <v>105</v>
      </c>
      <c r="X16" s="34">
        <f t="shared" si="7"/>
        <v>2768</v>
      </c>
      <c r="Y16" s="22">
        <f t="shared" si="1"/>
        <v>3</v>
      </c>
      <c r="Z16" s="35">
        <f t="shared" si="2"/>
        <v>922.6666666666666</v>
      </c>
      <c r="AA16" s="24">
        <f t="shared" si="3"/>
        <v>2768</v>
      </c>
      <c r="AB16" s="35" t="e">
        <f t="shared" si="4"/>
        <v>#NUM!</v>
      </c>
      <c r="AC16" s="35" t="e">
        <f t="shared" si="5"/>
        <v>#NUM!</v>
      </c>
      <c r="AD16" s="35" t="e">
        <f t="shared" si="6"/>
        <v>#NUM!</v>
      </c>
    </row>
    <row r="17" spans="1:30" ht="12.75">
      <c r="A17" s="8">
        <v>13</v>
      </c>
      <c r="B17" s="25" t="s">
        <v>211</v>
      </c>
      <c r="C17" s="18" t="s">
        <v>212</v>
      </c>
      <c r="D17" s="19" t="s">
        <v>107</v>
      </c>
      <c r="E17" s="20" t="s">
        <v>105</v>
      </c>
      <c r="F17" s="20" t="s">
        <v>105</v>
      </c>
      <c r="G17" s="20" t="s">
        <v>105</v>
      </c>
      <c r="H17" s="20">
        <v>800</v>
      </c>
      <c r="I17" s="20" t="s">
        <v>105</v>
      </c>
      <c r="J17" s="20" t="s">
        <v>105</v>
      </c>
      <c r="K17" s="20" t="s">
        <v>105</v>
      </c>
      <c r="L17" s="20" t="s">
        <v>105</v>
      </c>
      <c r="M17" s="20" t="s">
        <v>105</v>
      </c>
      <c r="N17" s="20" t="s">
        <v>105</v>
      </c>
      <c r="O17" s="20"/>
      <c r="P17" s="20" t="s">
        <v>105</v>
      </c>
      <c r="Q17" s="20" t="s">
        <v>105</v>
      </c>
      <c r="R17" s="20" t="s">
        <v>105</v>
      </c>
      <c r="S17" s="20" t="s">
        <v>105</v>
      </c>
      <c r="T17" s="20">
        <v>1000</v>
      </c>
      <c r="U17" s="20">
        <v>776</v>
      </c>
      <c r="V17" s="20" t="s">
        <v>105</v>
      </c>
      <c r="W17" s="20" t="s">
        <v>105</v>
      </c>
      <c r="X17" s="34">
        <f t="shared" si="7"/>
        <v>2576</v>
      </c>
      <c r="Y17" s="22">
        <f t="shared" si="1"/>
        <v>3</v>
      </c>
      <c r="Z17" s="35">
        <f t="shared" si="2"/>
        <v>858.6666666666666</v>
      </c>
      <c r="AA17" s="24">
        <f t="shared" si="3"/>
        <v>2576</v>
      </c>
      <c r="AB17" s="35" t="e">
        <f t="shared" si="4"/>
        <v>#NUM!</v>
      </c>
      <c r="AC17" s="35" t="e">
        <f t="shared" si="5"/>
        <v>#NUM!</v>
      </c>
      <c r="AD17" s="35" t="e">
        <f t="shared" si="6"/>
        <v>#NUM!</v>
      </c>
    </row>
    <row r="18" spans="1:30" ht="12.75">
      <c r="A18" s="8">
        <v>14</v>
      </c>
      <c r="B18" s="8" t="s">
        <v>213</v>
      </c>
      <c r="C18" s="18" t="s">
        <v>153</v>
      </c>
      <c r="D18" s="19" t="s">
        <v>117</v>
      </c>
      <c r="E18" s="20" t="s">
        <v>105</v>
      </c>
      <c r="F18" s="20" t="s">
        <v>105</v>
      </c>
      <c r="G18" s="20" t="s">
        <v>105</v>
      </c>
      <c r="H18" s="20" t="s">
        <v>105</v>
      </c>
      <c r="I18" s="20">
        <v>143</v>
      </c>
      <c r="J18" s="20" t="s">
        <v>105</v>
      </c>
      <c r="K18" s="20" t="s">
        <v>105</v>
      </c>
      <c r="L18" s="20" t="s">
        <v>105</v>
      </c>
      <c r="M18" s="20" t="s">
        <v>105</v>
      </c>
      <c r="N18" s="20" t="s">
        <v>105</v>
      </c>
      <c r="O18" s="20"/>
      <c r="P18" s="20" t="s">
        <v>105</v>
      </c>
      <c r="Q18" s="20" t="s">
        <v>105</v>
      </c>
      <c r="R18" s="20" t="s">
        <v>105</v>
      </c>
      <c r="S18" s="20" t="s">
        <v>105</v>
      </c>
      <c r="T18" s="20">
        <v>796</v>
      </c>
      <c r="U18" s="20" t="s">
        <v>105</v>
      </c>
      <c r="V18" s="20">
        <v>715</v>
      </c>
      <c r="W18" s="20">
        <v>915</v>
      </c>
      <c r="X18" s="34">
        <f t="shared" si="7"/>
        <v>2569</v>
      </c>
      <c r="Y18" s="22">
        <f t="shared" si="1"/>
        <v>4</v>
      </c>
      <c r="Z18" s="35">
        <f t="shared" si="2"/>
        <v>642.25</v>
      </c>
      <c r="AA18" s="24">
        <f t="shared" si="3"/>
        <v>2569</v>
      </c>
      <c r="AB18" s="35" t="e">
        <f t="shared" si="4"/>
        <v>#NUM!</v>
      </c>
      <c r="AC18" s="35" t="e">
        <f t="shared" si="5"/>
        <v>#NUM!</v>
      </c>
      <c r="AD18" s="35" t="e">
        <f t="shared" si="6"/>
        <v>#NUM!</v>
      </c>
    </row>
    <row r="19" spans="1:30" ht="12.75">
      <c r="A19" s="8">
        <v>15</v>
      </c>
      <c r="B19" s="8" t="s">
        <v>130</v>
      </c>
      <c r="C19" s="18" t="s">
        <v>131</v>
      </c>
      <c r="D19" s="19" t="s">
        <v>132</v>
      </c>
      <c r="E19" s="20" t="s">
        <v>105</v>
      </c>
      <c r="F19" s="20" t="s">
        <v>105</v>
      </c>
      <c r="G19" s="20" t="s">
        <v>105</v>
      </c>
      <c r="H19" s="20" t="s">
        <v>105</v>
      </c>
      <c r="I19" s="20" t="s">
        <v>105</v>
      </c>
      <c r="J19" s="20" t="s">
        <v>105</v>
      </c>
      <c r="K19" s="20" t="s">
        <v>105</v>
      </c>
      <c r="L19" s="20" t="s">
        <v>105</v>
      </c>
      <c r="M19" s="20" t="s">
        <v>105</v>
      </c>
      <c r="N19" s="20" t="s">
        <v>105</v>
      </c>
      <c r="O19" s="20"/>
      <c r="P19" s="20" t="s">
        <v>105</v>
      </c>
      <c r="Q19" s="20" t="s">
        <v>105</v>
      </c>
      <c r="R19" s="20" t="s">
        <v>105</v>
      </c>
      <c r="S19" s="20" t="s">
        <v>105</v>
      </c>
      <c r="T19" s="20">
        <v>950</v>
      </c>
      <c r="U19" s="20">
        <v>778</v>
      </c>
      <c r="V19" s="20">
        <v>494</v>
      </c>
      <c r="W19" s="20" t="s">
        <v>105</v>
      </c>
      <c r="X19" s="34">
        <f t="shared" si="7"/>
        <v>2222</v>
      </c>
      <c r="Y19" s="22">
        <f t="shared" si="1"/>
        <v>3</v>
      </c>
      <c r="Z19" s="35">
        <f t="shared" si="2"/>
        <v>740.6666666666666</v>
      </c>
      <c r="AA19" s="24">
        <f t="shared" si="3"/>
        <v>2222</v>
      </c>
      <c r="AB19" s="35" t="e">
        <f t="shared" si="4"/>
        <v>#NUM!</v>
      </c>
      <c r="AC19" s="35" t="e">
        <f t="shared" si="5"/>
        <v>#NUM!</v>
      </c>
      <c r="AD19" s="35" t="e">
        <f t="shared" si="6"/>
        <v>#NUM!</v>
      </c>
    </row>
    <row r="20" spans="1:30" ht="12.75">
      <c r="A20" s="8">
        <v>16</v>
      </c>
      <c r="B20" s="8" t="s">
        <v>148</v>
      </c>
      <c r="C20" s="18" t="s">
        <v>60</v>
      </c>
      <c r="D20" s="19" t="s">
        <v>142</v>
      </c>
      <c r="E20" s="20" t="s">
        <v>105</v>
      </c>
      <c r="F20" s="20" t="s">
        <v>105</v>
      </c>
      <c r="G20" s="20" t="s">
        <v>105</v>
      </c>
      <c r="H20" s="20" t="s">
        <v>105</v>
      </c>
      <c r="I20" s="20" t="s">
        <v>105</v>
      </c>
      <c r="J20" s="20" t="s">
        <v>105</v>
      </c>
      <c r="K20" s="20" t="s">
        <v>105</v>
      </c>
      <c r="L20" s="20" t="s">
        <v>105</v>
      </c>
      <c r="M20" s="20" t="s">
        <v>105</v>
      </c>
      <c r="N20" s="20" t="s">
        <v>105</v>
      </c>
      <c r="O20" s="46"/>
      <c r="P20" s="20" t="s">
        <v>105</v>
      </c>
      <c r="Q20" s="20" t="s">
        <v>105</v>
      </c>
      <c r="R20" s="20" t="s">
        <v>105</v>
      </c>
      <c r="S20" s="20" t="s">
        <v>105</v>
      </c>
      <c r="T20" s="20" t="s">
        <v>105</v>
      </c>
      <c r="U20" s="20" t="s">
        <v>105</v>
      </c>
      <c r="V20" s="46">
        <v>742</v>
      </c>
      <c r="W20" s="46">
        <v>815</v>
      </c>
      <c r="X20" s="34">
        <f t="shared" si="7"/>
        <v>1557</v>
      </c>
      <c r="Y20" s="22">
        <f t="shared" si="1"/>
        <v>2</v>
      </c>
      <c r="Z20" s="35">
        <f t="shared" si="2"/>
        <v>778.5</v>
      </c>
      <c r="AA20" s="24">
        <f t="shared" si="3"/>
        <v>1557</v>
      </c>
      <c r="AB20" s="35" t="e">
        <f t="shared" si="4"/>
        <v>#NUM!</v>
      </c>
      <c r="AC20" s="35" t="e">
        <f t="shared" si="5"/>
        <v>#NUM!</v>
      </c>
      <c r="AD20" s="35" t="e">
        <f t="shared" si="6"/>
        <v>#NUM!</v>
      </c>
    </row>
    <row r="21" spans="1:30" ht="12.75">
      <c r="A21" s="8">
        <v>17</v>
      </c>
      <c r="B21" s="8" t="s">
        <v>67</v>
      </c>
      <c r="C21" s="18" t="s">
        <v>68</v>
      </c>
      <c r="D21" s="19" t="s">
        <v>214</v>
      </c>
      <c r="E21" s="20" t="s">
        <v>105</v>
      </c>
      <c r="F21" s="20" t="s">
        <v>105</v>
      </c>
      <c r="G21" s="20" t="s">
        <v>105</v>
      </c>
      <c r="H21" s="20" t="s">
        <v>105</v>
      </c>
      <c r="I21" s="20" t="s">
        <v>105</v>
      </c>
      <c r="J21" s="20" t="s">
        <v>105</v>
      </c>
      <c r="K21" s="20" t="s">
        <v>105</v>
      </c>
      <c r="L21" s="20" t="s">
        <v>105</v>
      </c>
      <c r="M21" s="20" t="s">
        <v>105</v>
      </c>
      <c r="N21" s="20" t="s">
        <v>105</v>
      </c>
      <c r="O21" s="20">
        <v>867</v>
      </c>
      <c r="P21" s="20">
        <v>325</v>
      </c>
      <c r="Q21" s="20" t="s">
        <v>105</v>
      </c>
      <c r="R21" s="20" t="s">
        <v>105</v>
      </c>
      <c r="S21" s="20" t="s">
        <v>105</v>
      </c>
      <c r="T21" s="20" t="s">
        <v>105</v>
      </c>
      <c r="U21" s="20" t="s">
        <v>105</v>
      </c>
      <c r="V21" s="20" t="s">
        <v>105</v>
      </c>
      <c r="W21" s="20" t="s">
        <v>105</v>
      </c>
      <c r="X21" s="34">
        <f t="shared" si="7"/>
        <v>1192</v>
      </c>
      <c r="Y21" s="22">
        <f t="shared" si="1"/>
        <v>2</v>
      </c>
      <c r="Z21" s="35">
        <f t="shared" si="2"/>
        <v>596</v>
      </c>
      <c r="AA21" s="24">
        <f t="shared" si="3"/>
        <v>1192</v>
      </c>
      <c r="AB21" s="35" t="e">
        <f t="shared" si="4"/>
        <v>#NUM!</v>
      </c>
      <c r="AC21" s="35" t="e">
        <f t="shared" si="5"/>
        <v>#NUM!</v>
      </c>
      <c r="AD21" s="35" t="e">
        <f t="shared" si="6"/>
        <v>#NUM!</v>
      </c>
    </row>
    <row r="22" spans="1:30" ht="12.75">
      <c r="A22" s="8">
        <v>18</v>
      </c>
      <c r="B22" s="8" t="s">
        <v>40</v>
      </c>
      <c r="C22" s="18" t="s">
        <v>41</v>
      </c>
      <c r="D22" s="19" t="s">
        <v>39</v>
      </c>
      <c r="E22" s="20" t="s">
        <v>105</v>
      </c>
      <c r="F22" s="20" t="s">
        <v>105</v>
      </c>
      <c r="G22" s="20" t="s">
        <v>105</v>
      </c>
      <c r="H22" s="20" t="s">
        <v>105</v>
      </c>
      <c r="I22" s="20" t="s">
        <v>105</v>
      </c>
      <c r="J22" s="20" t="s">
        <v>105</v>
      </c>
      <c r="K22" s="20" t="s">
        <v>105</v>
      </c>
      <c r="L22" s="20" t="s">
        <v>105</v>
      </c>
      <c r="M22" s="46"/>
      <c r="N22" s="46">
        <v>990</v>
      </c>
      <c r="O22" s="20" t="s">
        <v>105</v>
      </c>
      <c r="P22" s="20" t="s">
        <v>105</v>
      </c>
      <c r="Q22" s="20" t="s">
        <v>105</v>
      </c>
      <c r="R22" s="20" t="s">
        <v>105</v>
      </c>
      <c r="S22" s="20" t="s">
        <v>105</v>
      </c>
      <c r="T22" s="20" t="s">
        <v>105</v>
      </c>
      <c r="U22" s="20" t="s">
        <v>105</v>
      </c>
      <c r="V22" s="20" t="s">
        <v>105</v>
      </c>
      <c r="W22" s="20" t="s">
        <v>105</v>
      </c>
      <c r="X22" s="34">
        <f t="shared" si="7"/>
        <v>990</v>
      </c>
      <c r="Y22" s="22">
        <f t="shared" si="1"/>
        <v>1</v>
      </c>
      <c r="Z22" s="35">
        <f t="shared" si="2"/>
        <v>990</v>
      </c>
      <c r="AA22" s="24">
        <f t="shared" si="3"/>
        <v>990</v>
      </c>
      <c r="AB22" s="35" t="e">
        <f t="shared" si="4"/>
        <v>#NUM!</v>
      </c>
      <c r="AC22" s="35" t="e">
        <f t="shared" si="5"/>
        <v>#NUM!</v>
      </c>
      <c r="AD22" s="35" t="e">
        <f t="shared" si="6"/>
        <v>#NUM!</v>
      </c>
    </row>
    <row r="23" spans="1:30" ht="12.75">
      <c r="A23" s="8">
        <v>19</v>
      </c>
      <c r="B23" s="8" t="s">
        <v>215</v>
      </c>
      <c r="C23" s="18" t="s">
        <v>216</v>
      </c>
      <c r="D23" s="19" t="s">
        <v>123</v>
      </c>
      <c r="E23" s="20" t="s">
        <v>105</v>
      </c>
      <c r="F23" s="20" t="s">
        <v>105</v>
      </c>
      <c r="G23" s="20" t="s">
        <v>105</v>
      </c>
      <c r="H23" s="20" t="s">
        <v>105</v>
      </c>
      <c r="I23" s="20" t="s">
        <v>105</v>
      </c>
      <c r="J23" s="20">
        <v>801</v>
      </c>
      <c r="K23" s="20" t="s">
        <v>105</v>
      </c>
      <c r="L23" s="20" t="s">
        <v>105</v>
      </c>
      <c r="M23" s="20" t="s">
        <v>105</v>
      </c>
      <c r="N23" s="20" t="s">
        <v>105</v>
      </c>
      <c r="O23" s="20" t="s">
        <v>105</v>
      </c>
      <c r="P23" s="20" t="s">
        <v>105</v>
      </c>
      <c r="Q23" s="20" t="s">
        <v>105</v>
      </c>
      <c r="R23" s="20" t="s">
        <v>105</v>
      </c>
      <c r="S23" s="20" t="s">
        <v>105</v>
      </c>
      <c r="T23" s="20" t="s">
        <v>105</v>
      </c>
      <c r="U23" s="20" t="s">
        <v>105</v>
      </c>
      <c r="V23" s="20" t="s">
        <v>105</v>
      </c>
      <c r="W23" s="20" t="s">
        <v>105</v>
      </c>
      <c r="X23" s="34">
        <f t="shared" si="7"/>
        <v>801</v>
      </c>
      <c r="Y23" s="22">
        <f t="shared" si="1"/>
        <v>1</v>
      </c>
      <c r="Z23" s="35">
        <f t="shared" si="2"/>
        <v>801</v>
      </c>
      <c r="AA23" s="24">
        <f t="shared" si="3"/>
        <v>801</v>
      </c>
      <c r="AB23" s="35" t="e">
        <f t="shared" si="4"/>
        <v>#NUM!</v>
      </c>
      <c r="AC23" s="35" t="e">
        <f t="shared" si="5"/>
        <v>#NUM!</v>
      </c>
      <c r="AD23" s="35" t="e">
        <f t="shared" si="6"/>
        <v>#NUM!</v>
      </c>
    </row>
    <row r="24" spans="1:30" ht="12.75">
      <c r="A24" s="8">
        <v>20</v>
      </c>
      <c r="B24" s="8" t="s">
        <v>217</v>
      </c>
      <c r="C24" s="18" t="s">
        <v>218</v>
      </c>
      <c r="D24" s="19" t="s">
        <v>219</v>
      </c>
      <c r="E24" s="20" t="s">
        <v>105</v>
      </c>
      <c r="F24" s="20" t="s">
        <v>105</v>
      </c>
      <c r="G24" s="20" t="s">
        <v>105</v>
      </c>
      <c r="H24" s="20" t="s">
        <v>105</v>
      </c>
      <c r="I24" s="20" t="s">
        <v>105</v>
      </c>
      <c r="J24" s="20" t="s">
        <v>105</v>
      </c>
      <c r="K24" s="20" t="s">
        <v>105</v>
      </c>
      <c r="L24" s="20" t="s">
        <v>105</v>
      </c>
      <c r="M24" s="20" t="s">
        <v>105</v>
      </c>
      <c r="N24" s="20" t="s">
        <v>105</v>
      </c>
      <c r="O24" s="20" t="s">
        <v>105</v>
      </c>
      <c r="P24" s="20" t="s">
        <v>105</v>
      </c>
      <c r="Q24" s="20" t="s">
        <v>105</v>
      </c>
      <c r="R24" s="20" t="s">
        <v>105</v>
      </c>
      <c r="S24" s="20" t="s">
        <v>105</v>
      </c>
      <c r="T24" s="46">
        <v>719</v>
      </c>
      <c r="U24" s="20" t="s">
        <v>105</v>
      </c>
      <c r="V24" s="20" t="s">
        <v>105</v>
      </c>
      <c r="W24" s="20" t="s">
        <v>105</v>
      </c>
      <c r="X24" s="34">
        <f t="shared" si="7"/>
        <v>719</v>
      </c>
      <c r="Y24" s="22">
        <f t="shared" si="1"/>
        <v>1</v>
      </c>
      <c r="Z24" s="35">
        <f t="shared" si="2"/>
        <v>719</v>
      </c>
      <c r="AA24" s="24">
        <f t="shared" si="3"/>
        <v>719</v>
      </c>
      <c r="AB24" s="35" t="e">
        <f t="shared" si="4"/>
        <v>#NUM!</v>
      </c>
      <c r="AC24" s="35" t="e">
        <f t="shared" si="5"/>
        <v>#NUM!</v>
      </c>
      <c r="AD24" s="35" t="e">
        <f t="shared" si="6"/>
        <v>#NUM!</v>
      </c>
    </row>
    <row r="25" spans="1:30" ht="12.75">
      <c r="A25" s="8">
        <v>21</v>
      </c>
      <c r="B25" s="8" t="s">
        <v>174</v>
      </c>
      <c r="C25" s="18" t="s">
        <v>175</v>
      </c>
      <c r="D25" s="19" t="s">
        <v>220</v>
      </c>
      <c r="E25" s="20" t="s">
        <v>105</v>
      </c>
      <c r="F25" s="20" t="s">
        <v>105</v>
      </c>
      <c r="G25" s="20" t="s">
        <v>105</v>
      </c>
      <c r="H25" s="20" t="s">
        <v>105</v>
      </c>
      <c r="I25" s="20" t="s">
        <v>105</v>
      </c>
      <c r="J25" s="20" t="s">
        <v>105</v>
      </c>
      <c r="K25" s="20" t="s">
        <v>105</v>
      </c>
      <c r="L25" s="20" t="s">
        <v>105</v>
      </c>
      <c r="M25" s="20" t="s">
        <v>105</v>
      </c>
      <c r="N25" s="20" t="s">
        <v>105</v>
      </c>
      <c r="O25" s="20" t="s">
        <v>105</v>
      </c>
      <c r="P25" s="20" t="s">
        <v>105</v>
      </c>
      <c r="Q25" s="20" t="s">
        <v>105</v>
      </c>
      <c r="R25" s="20" t="s">
        <v>105</v>
      </c>
      <c r="S25" s="20" t="s">
        <v>105</v>
      </c>
      <c r="T25" s="18">
        <v>180</v>
      </c>
      <c r="U25" s="20" t="s">
        <v>105</v>
      </c>
      <c r="V25" s="20" t="s">
        <v>105</v>
      </c>
      <c r="W25" s="20" t="s">
        <v>105</v>
      </c>
      <c r="X25" s="7">
        <f t="shared" si="7"/>
        <v>180</v>
      </c>
      <c r="Y25" s="22">
        <f t="shared" si="1"/>
        <v>1</v>
      </c>
      <c r="Z25" s="35">
        <f t="shared" si="2"/>
        <v>180</v>
      </c>
      <c r="AA25" s="24">
        <f t="shared" si="3"/>
        <v>180</v>
      </c>
      <c r="AB25" s="35" t="e">
        <f t="shared" si="4"/>
        <v>#NUM!</v>
      </c>
      <c r="AC25" s="35" t="e">
        <f t="shared" si="5"/>
        <v>#NUM!</v>
      </c>
      <c r="AD25" s="35" t="e">
        <f t="shared" si="6"/>
        <v>#NUM!</v>
      </c>
    </row>
    <row r="27" spans="1:27" s="12" customFormat="1" ht="12.75">
      <c r="A27" s="7"/>
      <c r="B27" s="8"/>
      <c r="C27" s="8" t="s">
        <v>221</v>
      </c>
      <c r="D27" s="8"/>
      <c r="E27" s="10" t="s">
        <v>8</v>
      </c>
      <c r="F27" s="10" t="s">
        <v>205</v>
      </c>
      <c r="G27" s="10" t="s">
        <v>8</v>
      </c>
      <c r="H27" s="10" t="s">
        <v>4</v>
      </c>
      <c r="I27" s="10" t="s">
        <v>206</v>
      </c>
      <c r="J27" s="10" t="s">
        <v>5</v>
      </c>
      <c r="K27" s="10" t="s">
        <v>5</v>
      </c>
      <c r="L27" s="10" t="s">
        <v>5</v>
      </c>
      <c r="M27" s="10" t="s">
        <v>198</v>
      </c>
      <c r="N27" s="10" t="s">
        <v>198</v>
      </c>
      <c r="O27" s="10" t="s">
        <v>207</v>
      </c>
      <c r="P27" s="10" t="s">
        <v>207</v>
      </c>
      <c r="Q27" s="10" t="s">
        <v>4</v>
      </c>
      <c r="R27" s="10" t="s">
        <v>4</v>
      </c>
      <c r="S27" s="10" t="s">
        <v>4</v>
      </c>
      <c r="T27" s="10" t="s">
        <v>6</v>
      </c>
      <c r="U27" s="10" t="s">
        <v>6</v>
      </c>
      <c r="V27" s="10" t="s">
        <v>206</v>
      </c>
      <c r="W27" s="10" t="s">
        <v>206</v>
      </c>
      <c r="X27" s="32" t="s">
        <v>182</v>
      </c>
      <c r="Y27" s="11" t="s">
        <v>222</v>
      </c>
      <c r="AA27" s="13"/>
    </row>
    <row r="28" spans="1:30" s="12" customFormat="1" ht="12.75">
      <c r="A28" s="14" t="s">
        <v>209</v>
      </c>
      <c r="B28" s="14" t="s">
        <v>10</v>
      </c>
      <c r="C28" s="14" t="s">
        <v>11</v>
      </c>
      <c r="D28" s="14" t="s">
        <v>12</v>
      </c>
      <c r="E28" s="30">
        <v>38787</v>
      </c>
      <c r="F28" s="30">
        <v>39165</v>
      </c>
      <c r="G28" s="30">
        <v>38801</v>
      </c>
      <c r="H28" s="30">
        <v>39172</v>
      </c>
      <c r="I28" s="30">
        <v>39208</v>
      </c>
      <c r="J28" s="30">
        <v>39228</v>
      </c>
      <c r="K28" s="30">
        <v>39229</v>
      </c>
      <c r="L28" s="30">
        <v>39230</v>
      </c>
      <c r="M28" s="30">
        <v>39242</v>
      </c>
      <c r="N28" s="30">
        <v>39243</v>
      </c>
      <c r="O28" s="30">
        <v>39256</v>
      </c>
      <c r="P28" s="30">
        <v>39257</v>
      </c>
      <c r="Q28" s="30">
        <v>39326</v>
      </c>
      <c r="R28" s="30">
        <v>39327</v>
      </c>
      <c r="S28" s="30">
        <v>39328</v>
      </c>
      <c r="T28" s="30">
        <v>39333</v>
      </c>
      <c r="U28" s="30">
        <v>39334</v>
      </c>
      <c r="V28" s="30">
        <v>39347</v>
      </c>
      <c r="W28" s="30">
        <v>39348</v>
      </c>
      <c r="X28" s="33" t="s">
        <v>184</v>
      </c>
      <c r="Y28" s="16" t="s">
        <v>16</v>
      </c>
      <c r="Z28" s="16" t="s">
        <v>17</v>
      </c>
      <c r="AA28" s="17" t="s">
        <v>18</v>
      </c>
      <c r="AB28" s="16" t="s">
        <v>126</v>
      </c>
      <c r="AC28" s="16" t="s">
        <v>127</v>
      </c>
      <c r="AD28" s="16" t="s">
        <v>128</v>
      </c>
    </row>
    <row r="29" spans="1:30" ht="12.75">
      <c r="A29" s="8">
        <v>1</v>
      </c>
      <c r="B29" s="8" t="s">
        <v>22</v>
      </c>
      <c r="C29" s="18" t="s">
        <v>103</v>
      </c>
      <c r="D29" s="19" t="s">
        <v>104</v>
      </c>
      <c r="E29" s="20" t="s">
        <v>105</v>
      </c>
      <c r="F29" s="20" t="s">
        <v>105</v>
      </c>
      <c r="G29" s="20" t="s">
        <v>105</v>
      </c>
      <c r="H29" s="20" t="s">
        <v>105</v>
      </c>
      <c r="I29" s="20" t="s">
        <v>105</v>
      </c>
      <c r="J29" s="46">
        <v>463</v>
      </c>
      <c r="K29" s="46">
        <v>1000</v>
      </c>
      <c r="L29" s="46">
        <v>995</v>
      </c>
      <c r="M29" s="46">
        <v>502</v>
      </c>
      <c r="N29" s="46">
        <v>821</v>
      </c>
      <c r="O29" s="46">
        <v>1000</v>
      </c>
      <c r="P29" s="46">
        <v>1000</v>
      </c>
      <c r="Q29" s="20" t="s">
        <v>105</v>
      </c>
      <c r="R29" s="20" t="s">
        <v>105</v>
      </c>
      <c r="S29" s="20" t="s">
        <v>105</v>
      </c>
      <c r="T29" s="46">
        <v>950</v>
      </c>
      <c r="U29" s="46">
        <v>859</v>
      </c>
      <c r="V29" s="46">
        <v>916</v>
      </c>
      <c r="W29" s="46">
        <v>721</v>
      </c>
      <c r="X29" s="34">
        <f>LARGE(E29:W29,6)+LARGE(E29:W29,5)+LARGE(E29:W29,4)+LARGE(E29:W29,3)+LARGE(E29:W29,2)+LARGE(E29:W29,1)</f>
        <v>5861</v>
      </c>
      <c r="Y29" s="22">
        <f aca="true" t="shared" si="8" ref="Y29:Y38">COUNT(E29:W29)</f>
        <v>11</v>
      </c>
      <c r="Z29" s="35">
        <f aca="true" t="shared" si="9" ref="Z29:Z38">AVERAGE(E29:W29)</f>
        <v>838.8181818181819</v>
      </c>
      <c r="AA29" s="24">
        <f aca="true" t="shared" si="10" ref="AA29:AA38">SUM(E29:W29)</f>
        <v>9227</v>
      </c>
      <c r="AB29" s="35">
        <f aca="true" t="shared" si="11" ref="AB29:AB38">LARGE(E29:W29,7)+LARGE(E29:W29,6)+LARGE(E29:W29,5)+LARGE(E29:W29,4)+LARGE(E29:W29,3)+LARGE(E29:W29,2)+LARGE(E29:W29,1)</f>
        <v>6720</v>
      </c>
      <c r="AC29" s="35">
        <f aca="true" t="shared" si="12" ref="AC29:AC38">LARGE(E29:W29,6)+LARGE(E29:W29,5)+LARGE(E29:W29,4)+LARGE(E29:W29,3)+LARGE(E29:W29,2)+LARGE(E29:W29,1)</f>
        <v>5861</v>
      </c>
      <c r="AD29" s="35">
        <f aca="true" t="shared" si="13" ref="AD29:AD38">LARGE(E29:W29,5)+LARGE(E29:W29,4)+LARGE(E29:W29,3)+LARGE(E29:W29,2)+LARGE(E29:W29,1)</f>
        <v>4945</v>
      </c>
    </row>
    <row r="30" spans="1:30" ht="12.75">
      <c r="A30" s="8">
        <v>3</v>
      </c>
      <c r="B30" s="8" t="s">
        <v>191</v>
      </c>
      <c r="C30" s="18" t="s">
        <v>192</v>
      </c>
      <c r="D30" s="19" t="s">
        <v>159</v>
      </c>
      <c r="E30" s="20" t="s">
        <v>105</v>
      </c>
      <c r="F30" s="20" t="s">
        <v>105</v>
      </c>
      <c r="G30" s="20" t="s">
        <v>105</v>
      </c>
      <c r="H30" s="20" t="s">
        <v>105</v>
      </c>
      <c r="I30" s="20" t="s">
        <v>105</v>
      </c>
      <c r="J30" s="20" t="s">
        <v>105</v>
      </c>
      <c r="K30" s="20" t="s">
        <v>105</v>
      </c>
      <c r="L30" s="20" t="s">
        <v>105</v>
      </c>
      <c r="M30" s="20" t="s">
        <v>105</v>
      </c>
      <c r="N30" s="20" t="s">
        <v>105</v>
      </c>
      <c r="O30" s="20" t="s">
        <v>105</v>
      </c>
      <c r="P30" s="20" t="s">
        <v>105</v>
      </c>
      <c r="Q30" s="18">
        <v>1000</v>
      </c>
      <c r="R30" s="18">
        <v>1000</v>
      </c>
      <c r="S30" s="20" t="s">
        <v>105</v>
      </c>
      <c r="T30" s="18">
        <v>1000</v>
      </c>
      <c r="U30" s="18">
        <v>1000</v>
      </c>
      <c r="V30" s="18">
        <v>865</v>
      </c>
      <c r="W30" s="18">
        <v>890</v>
      </c>
      <c r="X30" s="34">
        <f>LARGE(E30:W30,6)+LARGE(E30:W30,5)+LARGE(E30:W30,4)+LARGE(E30:W30,3)+LARGE(E30:W30,2)+LARGE(E30:W30,1)</f>
        <v>5755</v>
      </c>
      <c r="Y30" s="22">
        <f t="shared" si="8"/>
        <v>6</v>
      </c>
      <c r="Z30" s="35">
        <f t="shared" si="9"/>
        <v>959.1666666666666</v>
      </c>
      <c r="AA30" s="24">
        <f t="shared" si="10"/>
        <v>5755</v>
      </c>
      <c r="AB30" s="35" t="e">
        <f t="shared" si="11"/>
        <v>#NUM!</v>
      </c>
      <c r="AC30" s="35">
        <f t="shared" si="12"/>
        <v>5755</v>
      </c>
      <c r="AD30" s="35">
        <f t="shared" si="13"/>
        <v>4890</v>
      </c>
    </row>
    <row r="31" spans="1:30" ht="12.75">
      <c r="A31" s="8">
        <v>2</v>
      </c>
      <c r="B31" s="8">
        <v>22</v>
      </c>
      <c r="C31" s="18" t="s">
        <v>141</v>
      </c>
      <c r="D31" s="19" t="s">
        <v>142</v>
      </c>
      <c r="E31" s="20" t="s">
        <v>105</v>
      </c>
      <c r="F31" s="20" t="s">
        <v>105</v>
      </c>
      <c r="G31" s="20" t="s">
        <v>105</v>
      </c>
      <c r="H31" s="20" t="s">
        <v>105</v>
      </c>
      <c r="I31" s="20" t="s">
        <v>105</v>
      </c>
      <c r="J31" s="46">
        <v>1000</v>
      </c>
      <c r="K31" s="46">
        <v>847</v>
      </c>
      <c r="L31" s="46">
        <v>1000</v>
      </c>
      <c r="M31" s="46">
        <v>486</v>
      </c>
      <c r="N31" s="46">
        <v>825</v>
      </c>
      <c r="O31" s="46">
        <v>384</v>
      </c>
      <c r="P31" s="46">
        <v>961</v>
      </c>
      <c r="Q31" s="46">
        <v>748</v>
      </c>
      <c r="R31" s="46">
        <v>428</v>
      </c>
      <c r="S31" s="20" t="s">
        <v>105</v>
      </c>
      <c r="T31" s="20" t="s">
        <v>105</v>
      </c>
      <c r="U31" s="20" t="s">
        <v>105</v>
      </c>
      <c r="V31" s="20" t="s">
        <v>105</v>
      </c>
      <c r="W31" s="20" t="s">
        <v>105</v>
      </c>
      <c r="X31" s="34">
        <f>LARGE(E31:W31,6)+LARGE(E31:W31,5)+LARGE(E31:W31,4)+LARGE(E31:W31,3)+LARGE(E31:W31,2)+LARGE(E31:W31,1)</f>
        <v>5381</v>
      </c>
      <c r="Y31" s="22">
        <f t="shared" si="8"/>
        <v>9</v>
      </c>
      <c r="Z31" s="35">
        <f t="shared" si="9"/>
        <v>742.1111111111111</v>
      </c>
      <c r="AA31" s="24">
        <f t="shared" si="10"/>
        <v>6679</v>
      </c>
      <c r="AB31" s="35">
        <f t="shared" si="11"/>
        <v>5867</v>
      </c>
      <c r="AC31" s="35">
        <f t="shared" si="12"/>
        <v>5381</v>
      </c>
      <c r="AD31" s="35">
        <f t="shared" si="13"/>
        <v>4633</v>
      </c>
    </row>
    <row r="32" spans="1:30" ht="12.75">
      <c r="A32" s="8">
        <v>4</v>
      </c>
      <c r="B32" s="8" t="s">
        <v>121</v>
      </c>
      <c r="C32" s="18" t="s">
        <v>223</v>
      </c>
      <c r="D32" s="19" t="s">
        <v>123</v>
      </c>
      <c r="E32" s="20" t="s">
        <v>105</v>
      </c>
      <c r="F32" s="20" t="s">
        <v>105</v>
      </c>
      <c r="G32" s="20" t="s">
        <v>105</v>
      </c>
      <c r="H32" s="20" t="s">
        <v>105</v>
      </c>
      <c r="I32" s="20" t="s">
        <v>105</v>
      </c>
      <c r="J32" s="20" t="s">
        <v>105</v>
      </c>
      <c r="K32" s="20" t="s">
        <v>105</v>
      </c>
      <c r="L32" s="20" t="s">
        <v>105</v>
      </c>
      <c r="M32" s="18">
        <v>1000</v>
      </c>
      <c r="N32" s="18">
        <v>1000</v>
      </c>
      <c r="O32" s="18">
        <v>968</v>
      </c>
      <c r="P32" s="18">
        <v>964</v>
      </c>
      <c r="Q32" s="20" t="s">
        <v>105</v>
      </c>
      <c r="R32" s="20" t="s">
        <v>105</v>
      </c>
      <c r="S32" s="20" t="s">
        <v>105</v>
      </c>
      <c r="T32" s="20" t="s">
        <v>105</v>
      </c>
      <c r="U32" s="20" t="s">
        <v>105</v>
      </c>
      <c r="V32" s="20" t="s">
        <v>105</v>
      </c>
      <c r="W32" s="20" t="s">
        <v>105</v>
      </c>
      <c r="X32" s="7">
        <f aca="true" t="shared" si="14" ref="X32:X38">SUM(E32:W32)</f>
        <v>3932</v>
      </c>
      <c r="Y32" s="22">
        <f t="shared" si="8"/>
        <v>4</v>
      </c>
      <c r="Z32" s="35">
        <f t="shared" si="9"/>
        <v>983</v>
      </c>
      <c r="AA32" s="24">
        <f t="shared" si="10"/>
        <v>3932</v>
      </c>
      <c r="AB32" s="35" t="e">
        <f t="shared" si="11"/>
        <v>#NUM!</v>
      </c>
      <c r="AC32" s="35" t="e">
        <f t="shared" si="12"/>
        <v>#NUM!</v>
      </c>
      <c r="AD32" s="35" t="e">
        <f t="shared" si="13"/>
        <v>#NUM!</v>
      </c>
    </row>
    <row r="33" spans="1:30" ht="12.75">
      <c r="A33" s="8">
        <v>5</v>
      </c>
      <c r="B33" s="8" t="s">
        <v>213</v>
      </c>
      <c r="C33" s="18" t="s">
        <v>224</v>
      </c>
      <c r="D33" s="19" t="s">
        <v>193</v>
      </c>
      <c r="E33" s="20" t="s">
        <v>105</v>
      </c>
      <c r="F33" s="20" t="s">
        <v>105</v>
      </c>
      <c r="G33" s="20" t="s">
        <v>105</v>
      </c>
      <c r="H33" s="20" t="s">
        <v>105</v>
      </c>
      <c r="I33" s="20" t="s">
        <v>105</v>
      </c>
      <c r="J33" s="20" t="s">
        <v>105</v>
      </c>
      <c r="K33" s="20" t="s">
        <v>105</v>
      </c>
      <c r="L33" s="20" t="s">
        <v>105</v>
      </c>
      <c r="M33" s="20" t="s">
        <v>105</v>
      </c>
      <c r="N33" s="20" t="s">
        <v>105</v>
      </c>
      <c r="O33" s="20" t="s">
        <v>105</v>
      </c>
      <c r="P33" s="20" t="s">
        <v>105</v>
      </c>
      <c r="Q33" s="20" t="s">
        <v>105</v>
      </c>
      <c r="R33" s="20" t="s">
        <v>105</v>
      </c>
      <c r="S33" s="20" t="s">
        <v>105</v>
      </c>
      <c r="T33" s="20" t="s">
        <v>105</v>
      </c>
      <c r="U33" s="20" t="s">
        <v>105</v>
      </c>
      <c r="V33" s="18">
        <v>647</v>
      </c>
      <c r="W33" s="18">
        <v>1000</v>
      </c>
      <c r="X33" s="7">
        <f t="shared" si="14"/>
        <v>1647</v>
      </c>
      <c r="Y33" s="22">
        <f t="shared" si="8"/>
        <v>2</v>
      </c>
      <c r="Z33" s="35">
        <f t="shared" si="9"/>
        <v>823.5</v>
      </c>
      <c r="AA33" s="24">
        <f t="shared" si="10"/>
        <v>1647</v>
      </c>
      <c r="AB33" s="35" t="e">
        <f t="shared" si="11"/>
        <v>#NUM!</v>
      </c>
      <c r="AC33" s="35" t="e">
        <f t="shared" si="12"/>
        <v>#NUM!</v>
      </c>
      <c r="AD33" s="35" t="e">
        <f t="shared" si="13"/>
        <v>#NUM!</v>
      </c>
    </row>
    <row r="34" spans="1:30" ht="12.75">
      <c r="A34" s="8">
        <v>6</v>
      </c>
      <c r="B34" s="8" t="s">
        <v>56</v>
      </c>
      <c r="C34" s="18" t="s">
        <v>189</v>
      </c>
      <c r="D34" s="19" t="s">
        <v>190</v>
      </c>
      <c r="E34" s="20" t="s">
        <v>105</v>
      </c>
      <c r="F34" s="20" t="s">
        <v>105</v>
      </c>
      <c r="G34" s="20" t="s">
        <v>105</v>
      </c>
      <c r="H34" s="20" t="s">
        <v>105</v>
      </c>
      <c r="I34" s="20" t="s">
        <v>105</v>
      </c>
      <c r="J34" s="20" t="s">
        <v>105</v>
      </c>
      <c r="K34" s="20" t="s">
        <v>105</v>
      </c>
      <c r="L34" s="20" t="s">
        <v>105</v>
      </c>
      <c r="M34" s="20" t="s">
        <v>105</v>
      </c>
      <c r="N34" s="20" t="s">
        <v>105</v>
      </c>
      <c r="O34" s="18">
        <v>894</v>
      </c>
      <c r="P34" s="18">
        <v>654</v>
      </c>
      <c r="Q34" s="20" t="s">
        <v>105</v>
      </c>
      <c r="R34" s="20" t="s">
        <v>105</v>
      </c>
      <c r="S34" s="20" t="s">
        <v>105</v>
      </c>
      <c r="T34" s="20" t="s">
        <v>105</v>
      </c>
      <c r="U34" s="20" t="s">
        <v>105</v>
      </c>
      <c r="V34" s="20" t="s">
        <v>105</v>
      </c>
      <c r="W34" s="20" t="s">
        <v>105</v>
      </c>
      <c r="X34" s="7">
        <f t="shared" si="14"/>
        <v>1548</v>
      </c>
      <c r="Y34" s="22">
        <f t="shared" si="8"/>
        <v>2</v>
      </c>
      <c r="Z34" s="35">
        <f t="shared" si="9"/>
        <v>774</v>
      </c>
      <c r="AA34" s="24">
        <f t="shared" si="10"/>
        <v>1548</v>
      </c>
      <c r="AB34" s="35" t="e">
        <f t="shared" si="11"/>
        <v>#NUM!</v>
      </c>
      <c r="AC34" s="35" t="e">
        <f t="shared" si="12"/>
        <v>#NUM!</v>
      </c>
      <c r="AD34" s="35" t="e">
        <f t="shared" si="13"/>
        <v>#NUM!</v>
      </c>
    </row>
    <row r="35" spans="1:30" ht="12.75">
      <c r="A35" s="8">
        <v>7</v>
      </c>
      <c r="B35" s="8" t="s">
        <v>225</v>
      </c>
      <c r="C35" s="18" t="s">
        <v>226</v>
      </c>
      <c r="D35" s="19" t="s">
        <v>227</v>
      </c>
      <c r="E35" s="20" t="s">
        <v>105</v>
      </c>
      <c r="F35" s="20" t="s">
        <v>105</v>
      </c>
      <c r="G35" s="20" t="s">
        <v>105</v>
      </c>
      <c r="H35" s="46">
        <v>1000</v>
      </c>
      <c r="I35" s="20" t="s">
        <v>105</v>
      </c>
      <c r="J35" s="20" t="s">
        <v>105</v>
      </c>
      <c r="K35" s="20" t="s">
        <v>105</v>
      </c>
      <c r="L35" s="20" t="s">
        <v>105</v>
      </c>
      <c r="M35" s="20" t="s">
        <v>105</v>
      </c>
      <c r="N35" s="20" t="s">
        <v>105</v>
      </c>
      <c r="O35" s="20" t="s">
        <v>105</v>
      </c>
      <c r="P35" s="20" t="s">
        <v>105</v>
      </c>
      <c r="Q35" s="20" t="s">
        <v>105</v>
      </c>
      <c r="R35" s="20" t="s">
        <v>105</v>
      </c>
      <c r="S35" s="20" t="s">
        <v>105</v>
      </c>
      <c r="T35" s="20" t="s">
        <v>105</v>
      </c>
      <c r="U35" s="20" t="s">
        <v>105</v>
      </c>
      <c r="V35" s="20" t="s">
        <v>105</v>
      </c>
      <c r="W35" s="20" t="s">
        <v>105</v>
      </c>
      <c r="X35" s="7">
        <f t="shared" si="14"/>
        <v>1000</v>
      </c>
      <c r="Y35" s="22">
        <f t="shared" si="8"/>
        <v>1</v>
      </c>
      <c r="Z35" s="35">
        <f t="shared" si="9"/>
        <v>1000</v>
      </c>
      <c r="AA35" s="24">
        <f t="shared" si="10"/>
        <v>1000</v>
      </c>
      <c r="AB35" s="35" t="e">
        <f t="shared" si="11"/>
        <v>#NUM!</v>
      </c>
      <c r="AC35" s="35" t="e">
        <f t="shared" si="12"/>
        <v>#NUM!</v>
      </c>
      <c r="AD35" s="35" t="e">
        <f t="shared" si="13"/>
        <v>#NUM!</v>
      </c>
    </row>
    <row r="36" spans="1:30" ht="12.75">
      <c r="A36" s="8">
        <v>7</v>
      </c>
      <c r="B36" s="8" t="s">
        <v>171</v>
      </c>
      <c r="C36" s="18" t="s">
        <v>172</v>
      </c>
      <c r="D36" s="19" t="s">
        <v>173</v>
      </c>
      <c r="E36" s="20" t="s">
        <v>105</v>
      </c>
      <c r="F36" s="20" t="s">
        <v>105</v>
      </c>
      <c r="G36" s="20" t="s">
        <v>105</v>
      </c>
      <c r="H36" s="20" t="s">
        <v>105</v>
      </c>
      <c r="I36" s="20" t="s">
        <v>105</v>
      </c>
      <c r="J36" s="20" t="s">
        <v>105</v>
      </c>
      <c r="K36" s="20" t="s">
        <v>105</v>
      </c>
      <c r="L36" s="20" t="s">
        <v>105</v>
      </c>
      <c r="M36" s="20" t="s">
        <v>105</v>
      </c>
      <c r="N36" s="20" t="s">
        <v>105</v>
      </c>
      <c r="O36" s="20" t="s">
        <v>105</v>
      </c>
      <c r="P36" s="20" t="s">
        <v>105</v>
      </c>
      <c r="Q36" s="20" t="s">
        <v>105</v>
      </c>
      <c r="R36" s="20" t="s">
        <v>105</v>
      </c>
      <c r="S36" s="20" t="s">
        <v>105</v>
      </c>
      <c r="T36" s="20" t="s">
        <v>105</v>
      </c>
      <c r="U36" s="20" t="s">
        <v>105</v>
      </c>
      <c r="V36" s="18">
        <v>1000</v>
      </c>
      <c r="W36" s="20" t="s">
        <v>105</v>
      </c>
      <c r="X36" s="7">
        <f t="shared" si="14"/>
        <v>1000</v>
      </c>
      <c r="Y36" s="22">
        <f t="shared" si="8"/>
        <v>1</v>
      </c>
      <c r="Z36" s="35">
        <f t="shared" si="9"/>
        <v>1000</v>
      </c>
      <c r="AA36" s="24">
        <f t="shared" si="10"/>
        <v>1000</v>
      </c>
      <c r="AB36" s="35" t="e">
        <f t="shared" si="11"/>
        <v>#NUM!</v>
      </c>
      <c r="AC36" s="35" t="e">
        <f t="shared" si="12"/>
        <v>#NUM!</v>
      </c>
      <c r="AD36" s="35" t="e">
        <f t="shared" si="13"/>
        <v>#NUM!</v>
      </c>
    </row>
    <row r="37" spans="1:30" ht="12.75">
      <c r="A37" s="8">
        <v>9</v>
      </c>
      <c r="B37" s="8">
        <v>18</v>
      </c>
      <c r="C37" s="18" t="s">
        <v>228</v>
      </c>
      <c r="D37" s="19" t="s">
        <v>229</v>
      </c>
      <c r="E37" s="20" t="s">
        <v>105</v>
      </c>
      <c r="F37" s="20" t="s">
        <v>105</v>
      </c>
      <c r="G37" s="20" t="s">
        <v>105</v>
      </c>
      <c r="H37" s="20" t="s">
        <v>105</v>
      </c>
      <c r="I37" s="20" t="s">
        <v>105</v>
      </c>
      <c r="J37" s="20" t="s">
        <v>105</v>
      </c>
      <c r="K37" s="20" t="s">
        <v>105</v>
      </c>
      <c r="L37" s="20" t="s">
        <v>105</v>
      </c>
      <c r="M37" s="20" t="s">
        <v>105</v>
      </c>
      <c r="N37" s="20" t="s">
        <v>105</v>
      </c>
      <c r="O37" s="20" t="s">
        <v>105</v>
      </c>
      <c r="P37" s="20" t="s">
        <v>105</v>
      </c>
      <c r="Q37" s="20" t="s">
        <v>105</v>
      </c>
      <c r="R37" s="20" t="s">
        <v>105</v>
      </c>
      <c r="S37" s="20" t="s">
        <v>105</v>
      </c>
      <c r="T37" s="20" t="s">
        <v>105</v>
      </c>
      <c r="U37" s="18">
        <v>681</v>
      </c>
      <c r="V37" s="18">
        <v>307</v>
      </c>
      <c r="W37" s="20" t="s">
        <v>105</v>
      </c>
      <c r="X37" s="7">
        <f t="shared" si="14"/>
        <v>988</v>
      </c>
      <c r="Y37" s="22">
        <f t="shared" si="8"/>
        <v>2</v>
      </c>
      <c r="Z37" s="35">
        <f t="shared" si="9"/>
        <v>494</v>
      </c>
      <c r="AA37" s="24">
        <f t="shared" si="10"/>
        <v>988</v>
      </c>
      <c r="AB37" s="35" t="e">
        <f t="shared" si="11"/>
        <v>#NUM!</v>
      </c>
      <c r="AC37" s="35" t="e">
        <f t="shared" si="12"/>
        <v>#NUM!</v>
      </c>
      <c r="AD37" s="35" t="e">
        <f t="shared" si="13"/>
        <v>#NUM!</v>
      </c>
    </row>
    <row r="38" spans="1:30" ht="12.75">
      <c r="A38" s="8">
        <v>10</v>
      </c>
      <c r="B38" s="8" t="s">
        <v>230</v>
      </c>
      <c r="C38" s="18" t="s">
        <v>231</v>
      </c>
      <c r="D38" s="19" t="s">
        <v>159</v>
      </c>
      <c r="E38" s="20" t="s">
        <v>105</v>
      </c>
      <c r="F38" s="20" t="s">
        <v>105</v>
      </c>
      <c r="G38" s="20" t="s">
        <v>105</v>
      </c>
      <c r="H38" s="20" t="s">
        <v>105</v>
      </c>
      <c r="I38" s="20" t="s">
        <v>105</v>
      </c>
      <c r="J38" s="18">
        <v>852</v>
      </c>
      <c r="K38" s="20" t="s">
        <v>105</v>
      </c>
      <c r="L38" s="20" t="s">
        <v>105</v>
      </c>
      <c r="M38" s="20" t="s">
        <v>105</v>
      </c>
      <c r="N38" s="20" t="s">
        <v>105</v>
      </c>
      <c r="O38" s="20" t="s">
        <v>105</v>
      </c>
      <c r="P38" s="20" t="s">
        <v>105</v>
      </c>
      <c r="Q38" s="20" t="s">
        <v>105</v>
      </c>
      <c r="R38" s="20" t="s">
        <v>105</v>
      </c>
      <c r="S38" s="20" t="s">
        <v>105</v>
      </c>
      <c r="T38" s="20" t="s">
        <v>105</v>
      </c>
      <c r="U38" s="20" t="s">
        <v>105</v>
      </c>
      <c r="V38" s="20" t="s">
        <v>105</v>
      </c>
      <c r="W38" s="20" t="s">
        <v>105</v>
      </c>
      <c r="X38" s="7">
        <f t="shared" si="14"/>
        <v>852</v>
      </c>
      <c r="Y38" s="22">
        <f t="shared" si="8"/>
        <v>1</v>
      </c>
      <c r="Z38" s="35">
        <f t="shared" si="9"/>
        <v>852</v>
      </c>
      <c r="AA38" s="24">
        <f t="shared" si="10"/>
        <v>852</v>
      </c>
      <c r="AB38" s="35" t="e">
        <f t="shared" si="11"/>
        <v>#NUM!</v>
      </c>
      <c r="AC38" s="35" t="e">
        <f t="shared" si="12"/>
        <v>#NUM!</v>
      </c>
      <c r="AD38" s="35" t="e">
        <f t="shared" si="13"/>
        <v>#NUM!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"/>
  <pageSetup fitToHeight="1" fitToWidth="1" horizontalDpi="300" verticalDpi="300" orientation="landscape"/>
  <headerFooter alignWithMargins="0">
    <oddFooter>&amp;L&amp;Z&amp;F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Zeros="0" workbookViewId="0" topLeftCell="A1">
      <pane xSplit="3" topLeftCell="D1" activePane="topRight" state="frozen"/>
      <selection pane="topLeft" activeCell="A1" sqref="A1"/>
      <selection pane="topRight" activeCell="T1" sqref="T1"/>
    </sheetView>
  </sheetViews>
  <sheetFormatPr defaultColWidth="9.140625" defaultRowHeight="12.75"/>
  <cols>
    <col min="1" max="2" width="4.7109375" style="1" customWidth="1"/>
    <col min="3" max="3" width="16.28125" style="2" customWidth="1"/>
    <col min="4" max="4" width="9.57421875" style="1" customWidth="1"/>
    <col min="5" max="7" width="5.8515625" style="2" customWidth="1"/>
    <col min="8" max="20" width="5.7109375" style="2" customWidth="1"/>
    <col min="21" max="21" width="6.8515625" style="2" customWidth="1"/>
    <col min="22" max="22" width="6.00390625" style="3" customWidth="1"/>
    <col min="23" max="23" width="5.421875" style="2" customWidth="1"/>
    <col min="24" max="24" width="6.57421875" style="2" customWidth="1"/>
    <col min="25" max="16384" width="4.7109375" style="2" customWidth="1"/>
  </cols>
  <sheetData>
    <row r="1" ht="24">
      <c r="A1" s="4" t="s">
        <v>232</v>
      </c>
    </row>
    <row r="2" spans="1:2" ht="12.75">
      <c r="A2" s="5"/>
      <c r="B2" s="6"/>
    </row>
    <row r="3" spans="1:25" s="12" customFormat="1" ht="12.75">
      <c r="A3" s="7"/>
      <c r="B3" s="8"/>
      <c r="C3" s="8" t="s">
        <v>204</v>
      </c>
      <c r="D3" s="8"/>
      <c r="E3" s="10" t="s">
        <v>5</v>
      </c>
      <c r="F3" s="10" t="s">
        <v>5</v>
      </c>
      <c r="G3" s="10" t="s">
        <v>4</v>
      </c>
      <c r="H3" s="10" t="s">
        <v>4</v>
      </c>
      <c r="I3" s="10" t="s">
        <v>233</v>
      </c>
      <c r="J3" s="10" t="s">
        <v>4</v>
      </c>
      <c r="K3" s="10" t="s">
        <v>5</v>
      </c>
      <c r="L3" s="10" t="s">
        <v>5</v>
      </c>
      <c r="M3" s="10" t="s">
        <v>5</v>
      </c>
      <c r="N3" s="10" t="s">
        <v>206</v>
      </c>
      <c r="O3" s="10" t="s">
        <v>206</v>
      </c>
      <c r="P3" s="10" t="s">
        <v>207</v>
      </c>
      <c r="Q3" s="10" t="s">
        <v>6</v>
      </c>
      <c r="R3" s="10" t="s">
        <v>6</v>
      </c>
      <c r="S3" s="10" t="s">
        <v>206</v>
      </c>
      <c r="T3" s="10" t="s">
        <v>206</v>
      </c>
      <c r="U3" s="32" t="s">
        <v>182</v>
      </c>
      <c r="V3" s="11" t="s">
        <v>234</v>
      </c>
      <c r="X3" s="13"/>
      <c r="Y3" s="16"/>
    </row>
    <row r="4" spans="1:27" s="16" customFormat="1" ht="12.75">
      <c r="A4" s="14" t="s">
        <v>209</v>
      </c>
      <c r="B4" s="14" t="s">
        <v>10</v>
      </c>
      <c r="C4" s="14" t="s">
        <v>11</v>
      </c>
      <c r="D4" s="14" t="s">
        <v>12</v>
      </c>
      <c r="E4" s="30">
        <v>38787</v>
      </c>
      <c r="F4" s="30">
        <v>38788</v>
      </c>
      <c r="G4" s="30">
        <v>38801</v>
      </c>
      <c r="H4" s="30">
        <v>38802</v>
      </c>
      <c r="I4" s="30">
        <v>38809</v>
      </c>
      <c r="J4" s="30">
        <v>38816</v>
      </c>
      <c r="K4" s="30">
        <v>38864</v>
      </c>
      <c r="L4" s="30">
        <v>38500</v>
      </c>
      <c r="M4" s="30">
        <v>38501</v>
      </c>
      <c r="N4" s="30">
        <v>38878</v>
      </c>
      <c r="O4" s="30">
        <v>38879</v>
      </c>
      <c r="P4" s="30">
        <v>38892</v>
      </c>
      <c r="Q4" s="30">
        <v>38969</v>
      </c>
      <c r="R4" s="30">
        <v>38970</v>
      </c>
      <c r="S4" s="30">
        <v>38976</v>
      </c>
      <c r="T4" s="30">
        <v>38977</v>
      </c>
      <c r="U4" s="33" t="s">
        <v>184</v>
      </c>
      <c r="V4" s="16" t="s">
        <v>16</v>
      </c>
      <c r="W4" s="16" t="s">
        <v>17</v>
      </c>
      <c r="X4" s="17" t="s">
        <v>18</v>
      </c>
      <c r="Y4" s="16" t="s">
        <v>126</v>
      </c>
      <c r="Z4" s="16" t="s">
        <v>127</v>
      </c>
      <c r="AA4" s="16" t="s">
        <v>128</v>
      </c>
    </row>
    <row r="5" spans="1:27" ht="12.75">
      <c r="A5" s="19">
        <v>1</v>
      </c>
      <c r="B5" s="47" t="s">
        <v>211</v>
      </c>
      <c r="C5" s="18" t="s">
        <v>212</v>
      </c>
      <c r="D5" s="19" t="s">
        <v>107</v>
      </c>
      <c r="E5" s="20">
        <v>1000</v>
      </c>
      <c r="F5" s="20">
        <v>955</v>
      </c>
      <c r="G5" s="20">
        <v>1000</v>
      </c>
      <c r="H5" s="20">
        <v>1000</v>
      </c>
      <c r="I5" s="20"/>
      <c r="J5" s="20">
        <v>1000</v>
      </c>
      <c r="K5" s="20">
        <v>998</v>
      </c>
      <c r="L5" s="20">
        <v>1000</v>
      </c>
      <c r="M5" s="20">
        <v>973</v>
      </c>
      <c r="N5" s="20">
        <v>1000</v>
      </c>
      <c r="O5" s="20"/>
      <c r="P5" s="20">
        <v>1000</v>
      </c>
      <c r="Q5" s="20">
        <v>938</v>
      </c>
      <c r="R5" s="20">
        <v>999</v>
      </c>
      <c r="S5" s="20"/>
      <c r="T5" s="20"/>
      <c r="U5" s="34">
        <f aca="true" t="shared" si="0" ref="U5:U11">LARGE(E5:T5,6)+LARGE(E5:T5,5)+LARGE(E5:T5,4)+LARGE(E5:T5,3)+LARGE(E5:T5,2)+LARGE(E5:T5,1)</f>
        <v>6000</v>
      </c>
      <c r="V5" s="22">
        <f aca="true" t="shared" si="1" ref="V5:V29">COUNT(E5:T5)</f>
        <v>12</v>
      </c>
      <c r="W5" s="35">
        <f aca="true" t="shared" si="2" ref="W5:W17">AVERAGE(E5:R5)</f>
        <v>988.5833333333334</v>
      </c>
      <c r="X5" s="24">
        <f aca="true" t="shared" si="3" ref="X5:X29">SUM(E5:T5)</f>
        <v>11863</v>
      </c>
      <c r="Y5" s="35">
        <f aca="true" t="shared" si="4" ref="Y5:Y29">LARGE(E5:T5,7)+LARGE(E5:T5,6)+LARGE(E5:T5,5)+LARGE(E5:T5,4)+LARGE(E5:T5,3)+LARGE(E5:T5,2)+LARGE(E5:T5,1)</f>
        <v>7000</v>
      </c>
      <c r="Z5" s="35">
        <f aca="true" t="shared" si="5" ref="Z5:Z29">LARGE(E5:T5,6)+LARGE(E5:T5,5)+LARGE(E5:T5,4)+LARGE(E5:T5,3)+LARGE(E5:T5,2)+LARGE(E5:T5,1)</f>
        <v>6000</v>
      </c>
      <c r="AA5" s="35">
        <f aca="true" t="shared" si="6" ref="AA5:AA29">LARGE(E5:T5,5)+LARGE(E5:T5,4)+LARGE(E5:T5,3)+LARGE(E5:T5,2)+LARGE(E5:T5,1)</f>
        <v>5000</v>
      </c>
    </row>
    <row r="6" spans="1:27" ht="12.75">
      <c r="A6" s="19">
        <v>2</v>
      </c>
      <c r="B6" s="19" t="s">
        <v>225</v>
      </c>
      <c r="C6" s="18" t="s">
        <v>235</v>
      </c>
      <c r="D6" s="19" t="s">
        <v>236</v>
      </c>
      <c r="E6" s="20">
        <v>684</v>
      </c>
      <c r="F6" s="20">
        <v>1000</v>
      </c>
      <c r="G6" s="20">
        <v>890</v>
      </c>
      <c r="H6" s="20">
        <v>927</v>
      </c>
      <c r="I6" s="20"/>
      <c r="J6" s="20">
        <v>1000</v>
      </c>
      <c r="K6" s="20">
        <v>1000</v>
      </c>
      <c r="L6" s="20">
        <v>859</v>
      </c>
      <c r="M6" s="20">
        <v>1000</v>
      </c>
      <c r="N6" s="20"/>
      <c r="O6" s="20"/>
      <c r="P6" s="20"/>
      <c r="Q6" s="20">
        <v>1000</v>
      </c>
      <c r="R6" s="20">
        <v>1000</v>
      </c>
      <c r="S6" s="20"/>
      <c r="T6" s="20"/>
      <c r="U6" s="34">
        <f t="shared" si="0"/>
        <v>6000</v>
      </c>
      <c r="V6" s="22">
        <f t="shared" si="1"/>
        <v>10</v>
      </c>
      <c r="W6" s="35">
        <f t="shared" si="2"/>
        <v>936</v>
      </c>
      <c r="X6" s="24">
        <f t="shared" si="3"/>
        <v>9360</v>
      </c>
      <c r="Y6" s="35">
        <f t="shared" si="4"/>
        <v>6927</v>
      </c>
      <c r="Z6" s="35">
        <f t="shared" si="5"/>
        <v>6000</v>
      </c>
      <c r="AA6" s="35">
        <f t="shared" si="6"/>
        <v>5000</v>
      </c>
    </row>
    <row r="7" spans="1:27" ht="12.75">
      <c r="A7" s="19">
        <v>3</v>
      </c>
      <c r="B7" s="19" t="s">
        <v>130</v>
      </c>
      <c r="C7" s="18" t="s">
        <v>131</v>
      </c>
      <c r="D7" s="19" t="s">
        <v>132</v>
      </c>
      <c r="E7" s="20"/>
      <c r="F7" s="20"/>
      <c r="G7" s="20">
        <v>839</v>
      </c>
      <c r="H7" s="20">
        <v>867</v>
      </c>
      <c r="I7" s="20"/>
      <c r="J7" s="20"/>
      <c r="K7" s="20"/>
      <c r="L7" s="20"/>
      <c r="M7" s="20"/>
      <c r="N7" s="20">
        <v>896</v>
      </c>
      <c r="O7" s="20"/>
      <c r="P7" s="20">
        <v>906</v>
      </c>
      <c r="Q7" s="20">
        <v>861</v>
      </c>
      <c r="R7" s="20">
        <v>867</v>
      </c>
      <c r="S7" s="20">
        <v>1000</v>
      </c>
      <c r="T7" s="20">
        <v>1000</v>
      </c>
      <c r="U7" s="34">
        <f t="shared" si="0"/>
        <v>5536</v>
      </c>
      <c r="V7" s="22">
        <f t="shared" si="1"/>
        <v>8</v>
      </c>
      <c r="W7" s="35">
        <f t="shared" si="2"/>
        <v>872.6666666666666</v>
      </c>
      <c r="X7" s="24">
        <f t="shared" si="3"/>
        <v>7236</v>
      </c>
      <c r="Y7" s="35">
        <f t="shared" si="4"/>
        <v>6397</v>
      </c>
      <c r="Z7" s="35">
        <f t="shared" si="5"/>
        <v>5536</v>
      </c>
      <c r="AA7" s="35">
        <f t="shared" si="6"/>
        <v>4669</v>
      </c>
    </row>
    <row r="8" spans="1:27" ht="12.75">
      <c r="A8" s="19">
        <v>4</v>
      </c>
      <c r="B8" s="19" t="s">
        <v>25</v>
      </c>
      <c r="C8" s="18" t="s">
        <v>26</v>
      </c>
      <c r="D8" s="19" t="s">
        <v>27</v>
      </c>
      <c r="E8" s="20">
        <v>181</v>
      </c>
      <c r="F8" s="20">
        <v>926</v>
      </c>
      <c r="G8" s="20">
        <v>996</v>
      </c>
      <c r="H8" s="20">
        <v>787</v>
      </c>
      <c r="I8" s="20">
        <v>912</v>
      </c>
      <c r="J8" s="20"/>
      <c r="K8" s="20"/>
      <c r="L8" s="20"/>
      <c r="M8" s="20"/>
      <c r="N8" s="20"/>
      <c r="O8" s="20"/>
      <c r="P8" s="20">
        <v>949</v>
      </c>
      <c r="Q8" s="20">
        <v>909</v>
      </c>
      <c r="R8" s="20">
        <v>827</v>
      </c>
      <c r="S8" s="20"/>
      <c r="T8" s="20"/>
      <c r="U8" s="34">
        <f t="shared" si="0"/>
        <v>5519</v>
      </c>
      <c r="V8" s="22">
        <f t="shared" si="1"/>
        <v>8</v>
      </c>
      <c r="W8" s="35">
        <f t="shared" si="2"/>
        <v>810.875</v>
      </c>
      <c r="X8" s="24">
        <f t="shared" si="3"/>
        <v>6487</v>
      </c>
      <c r="Y8" s="35">
        <f t="shared" si="4"/>
        <v>6306</v>
      </c>
      <c r="Z8" s="35">
        <f t="shared" si="5"/>
        <v>5519</v>
      </c>
      <c r="AA8" s="35">
        <f t="shared" si="6"/>
        <v>4692</v>
      </c>
    </row>
    <row r="9" spans="1:27" ht="12.75">
      <c r="A9" s="19">
        <v>5</v>
      </c>
      <c r="B9" s="19" t="s">
        <v>33</v>
      </c>
      <c r="C9" s="18" t="s">
        <v>34</v>
      </c>
      <c r="D9" s="19" t="s">
        <v>151</v>
      </c>
      <c r="E9" s="20"/>
      <c r="F9" s="20"/>
      <c r="G9" s="20">
        <v>509</v>
      </c>
      <c r="H9" s="20">
        <v>157</v>
      </c>
      <c r="I9" s="20"/>
      <c r="J9" s="20"/>
      <c r="K9" s="20">
        <v>977</v>
      </c>
      <c r="L9" s="20">
        <v>979</v>
      </c>
      <c r="M9" s="20">
        <v>998</v>
      </c>
      <c r="N9" s="20"/>
      <c r="O9" s="20"/>
      <c r="P9" s="20"/>
      <c r="Q9" s="20"/>
      <c r="R9" s="20"/>
      <c r="S9" s="20">
        <v>921</v>
      </c>
      <c r="T9" s="20">
        <v>962</v>
      </c>
      <c r="U9" s="34">
        <f t="shared" si="0"/>
        <v>5346</v>
      </c>
      <c r="V9" s="22">
        <f t="shared" si="1"/>
        <v>7</v>
      </c>
      <c r="W9" s="35">
        <f t="shared" si="2"/>
        <v>724</v>
      </c>
      <c r="X9" s="24">
        <f t="shared" si="3"/>
        <v>5503</v>
      </c>
      <c r="Y9" s="35">
        <f t="shared" si="4"/>
        <v>5503</v>
      </c>
      <c r="Z9" s="35">
        <f t="shared" si="5"/>
        <v>5346</v>
      </c>
      <c r="AA9" s="35">
        <f t="shared" si="6"/>
        <v>4837</v>
      </c>
    </row>
    <row r="10" spans="1:27" ht="12.75">
      <c r="A10" s="19">
        <v>6</v>
      </c>
      <c r="B10" s="19" t="s">
        <v>106</v>
      </c>
      <c r="C10" s="18" t="s">
        <v>71</v>
      </c>
      <c r="D10" s="19" t="s">
        <v>113</v>
      </c>
      <c r="E10" s="20">
        <v>696</v>
      </c>
      <c r="F10" s="20">
        <v>827</v>
      </c>
      <c r="G10" s="20">
        <v>824</v>
      </c>
      <c r="H10" s="20">
        <v>899</v>
      </c>
      <c r="I10" s="20"/>
      <c r="J10" s="20"/>
      <c r="K10" s="20">
        <v>876</v>
      </c>
      <c r="L10" s="20">
        <v>875</v>
      </c>
      <c r="M10" s="20">
        <v>929</v>
      </c>
      <c r="N10" s="20"/>
      <c r="O10" s="20"/>
      <c r="P10" s="20"/>
      <c r="Q10" s="20"/>
      <c r="R10" s="20"/>
      <c r="S10" s="20"/>
      <c r="T10" s="20"/>
      <c r="U10" s="34">
        <f t="shared" si="0"/>
        <v>5230</v>
      </c>
      <c r="V10" s="22">
        <f t="shared" si="1"/>
        <v>7</v>
      </c>
      <c r="W10" s="35">
        <f t="shared" si="2"/>
        <v>846.5714285714286</v>
      </c>
      <c r="X10" s="24">
        <f t="shared" si="3"/>
        <v>5926</v>
      </c>
      <c r="Y10" s="35">
        <f t="shared" si="4"/>
        <v>5926</v>
      </c>
      <c r="Z10" s="35">
        <f t="shared" si="5"/>
        <v>5230</v>
      </c>
      <c r="AA10" s="35">
        <f t="shared" si="6"/>
        <v>4406</v>
      </c>
    </row>
    <row r="11" spans="1:27" ht="12.75">
      <c r="A11" s="19">
        <v>7</v>
      </c>
      <c r="B11" s="47" t="s">
        <v>139</v>
      </c>
      <c r="C11" s="18" t="s">
        <v>140</v>
      </c>
      <c r="D11" s="19" t="s">
        <v>104</v>
      </c>
      <c r="E11" s="20">
        <v>222</v>
      </c>
      <c r="F11" s="20">
        <v>889</v>
      </c>
      <c r="G11" s="20"/>
      <c r="H11" s="20"/>
      <c r="I11" s="20">
        <v>826</v>
      </c>
      <c r="J11" s="20"/>
      <c r="K11" s="20">
        <v>994</v>
      </c>
      <c r="L11" s="20">
        <v>870</v>
      </c>
      <c r="M11" s="20">
        <v>975</v>
      </c>
      <c r="N11" s="20"/>
      <c r="O11" s="20"/>
      <c r="P11" s="20"/>
      <c r="Q11" s="20"/>
      <c r="R11" s="20"/>
      <c r="S11" s="20"/>
      <c r="T11" s="20"/>
      <c r="U11" s="34">
        <f t="shared" si="0"/>
        <v>4776</v>
      </c>
      <c r="V11" s="22">
        <f t="shared" si="1"/>
        <v>6</v>
      </c>
      <c r="W11" s="35">
        <f t="shared" si="2"/>
        <v>796</v>
      </c>
      <c r="X11" s="24">
        <f t="shared" si="3"/>
        <v>4776</v>
      </c>
      <c r="Y11" s="35" t="e">
        <f t="shared" si="4"/>
        <v>#NUM!</v>
      </c>
      <c r="Z11" s="35">
        <f t="shared" si="5"/>
        <v>4776</v>
      </c>
      <c r="AA11" s="35">
        <f t="shared" si="6"/>
        <v>4554</v>
      </c>
    </row>
    <row r="12" spans="1:27" ht="12.75">
      <c r="A12" s="19">
        <v>8</v>
      </c>
      <c r="B12" s="19" t="s">
        <v>148</v>
      </c>
      <c r="C12" s="18" t="s">
        <v>60</v>
      </c>
      <c r="D12" s="19" t="s">
        <v>142</v>
      </c>
      <c r="E12" s="46"/>
      <c r="F12" s="46"/>
      <c r="G12" s="46">
        <v>767</v>
      </c>
      <c r="H12" s="46">
        <v>804</v>
      </c>
      <c r="I12" s="46">
        <v>571</v>
      </c>
      <c r="J12" s="46"/>
      <c r="K12" s="46"/>
      <c r="L12" s="46"/>
      <c r="M12" s="46"/>
      <c r="N12" s="46">
        <v>398</v>
      </c>
      <c r="O12" s="46">
        <v>1000</v>
      </c>
      <c r="P12" s="46"/>
      <c r="Q12" s="46"/>
      <c r="R12" s="46"/>
      <c r="S12" s="46">
        <v>372</v>
      </c>
      <c r="T12" s="46">
        <v>850</v>
      </c>
      <c r="U12" s="34">
        <f>SUM(E12:T12)</f>
        <v>4762</v>
      </c>
      <c r="V12" s="22">
        <f t="shared" si="1"/>
        <v>7</v>
      </c>
      <c r="W12" s="35">
        <f t="shared" si="2"/>
        <v>708</v>
      </c>
      <c r="X12" s="24">
        <f t="shared" si="3"/>
        <v>4762</v>
      </c>
      <c r="Y12" s="35">
        <f t="shared" si="4"/>
        <v>4762</v>
      </c>
      <c r="Z12" s="35">
        <f t="shared" si="5"/>
        <v>4390</v>
      </c>
      <c r="AA12" s="35">
        <f t="shared" si="6"/>
        <v>3992</v>
      </c>
    </row>
    <row r="13" spans="1:27" ht="12.75">
      <c r="A13" s="19">
        <v>9</v>
      </c>
      <c r="B13" s="19" t="s">
        <v>76</v>
      </c>
      <c r="C13" s="18" t="s">
        <v>77</v>
      </c>
      <c r="D13" s="19" t="s">
        <v>113</v>
      </c>
      <c r="E13" s="20"/>
      <c r="F13" s="20"/>
      <c r="G13" s="20"/>
      <c r="H13" s="20"/>
      <c r="I13" s="20">
        <v>807</v>
      </c>
      <c r="J13" s="20">
        <v>95</v>
      </c>
      <c r="K13" s="20">
        <v>939</v>
      </c>
      <c r="L13" s="20">
        <v>894</v>
      </c>
      <c r="M13" s="20">
        <v>893</v>
      </c>
      <c r="N13" s="20"/>
      <c r="O13" s="20"/>
      <c r="P13" s="20"/>
      <c r="Q13" s="20"/>
      <c r="R13" s="20"/>
      <c r="S13" s="20"/>
      <c r="T13" s="20"/>
      <c r="U13" s="34">
        <f>LARGE(E13:T13,5)+LARGE(E13:T13,4)+LARGE(E13:T13,3)+LARGE(E13:T13,2)+LARGE(E13:T13,1)</f>
        <v>3628</v>
      </c>
      <c r="V13" s="22">
        <f t="shared" si="1"/>
        <v>5</v>
      </c>
      <c r="W13" s="35">
        <f t="shared" si="2"/>
        <v>725.6</v>
      </c>
      <c r="X13" s="24">
        <f t="shared" si="3"/>
        <v>3628</v>
      </c>
      <c r="Y13" s="35" t="e">
        <f t="shared" si="4"/>
        <v>#NUM!</v>
      </c>
      <c r="Z13" s="35" t="e">
        <f t="shared" si="5"/>
        <v>#NUM!</v>
      </c>
      <c r="AA13" s="35">
        <f t="shared" si="6"/>
        <v>3628</v>
      </c>
    </row>
    <row r="14" spans="1:27" ht="12.75">
      <c r="A14" s="19">
        <v>10</v>
      </c>
      <c r="B14" s="19" t="s">
        <v>42</v>
      </c>
      <c r="C14" s="18" t="s">
        <v>133</v>
      </c>
      <c r="D14" s="19" t="s">
        <v>44</v>
      </c>
      <c r="E14" s="20"/>
      <c r="F14" s="20"/>
      <c r="G14" s="20"/>
      <c r="H14" s="20"/>
      <c r="I14" s="20">
        <v>846</v>
      </c>
      <c r="J14" s="20"/>
      <c r="K14" s="20">
        <v>817</v>
      </c>
      <c r="L14" s="20">
        <v>918</v>
      </c>
      <c r="M14" s="20"/>
      <c r="N14" s="20"/>
      <c r="O14" s="20"/>
      <c r="P14" s="20"/>
      <c r="Q14" s="20"/>
      <c r="R14" s="20"/>
      <c r="S14" s="20"/>
      <c r="T14" s="20"/>
      <c r="U14" s="34">
        <f aca="true" t="shared" si="7" ref="U14:U29">SUM(E14:T14)</f>
        <v>2581</v>
      </c>
      <c r="V14" s="22">
        <f t="shared" si="1"/>
        <v>3</v>
      </c>
      <c r="W14" s="35">
        <f t="shared" si="2"/>
        <v>860.3333333333334</v>
      </c>
      <c r="X14" s="24">
        <f t="shared" si="3"/>
        <v>2581</v>
      </c>
      <c r="Y14" s="35" t="e">
        <f t="shared" si="4"/>
        <v>#NUM!</v>
      </c>
      <c r="Z14" s="35" t="e">
        <f t="shared" si="5"/>
        <v>#NUM!</v>
      </c>
      <c r="AA14" s="35" t="e">
        <f t="shared" si="6"/>
        <v>#NUM!</v>
      </c>
    </row>
    <row r="15" spans="1:27" ht="12.75">
      <c r="A15" s="19">
        <v>11</v>
      </c>
      <c r="B15" s="19" t="s">
        <v>35</v>
      </c>
      <c r="C15" s="18" t="s">
        <v>154</v>
      </c>
      <c r="D15" s="19" t="s">
        <v>159</v>
      </c>
      <c r="E15" s="20"/>
      <c r="F15" s="20"/>
      <c r="G15" s="20"/>
      <c r="H15" s="20"/>
      <c r="I15" s="20"/>
      <c r="J15" s="20"/>
      <c r="K15" s="20"/>
      <c r="L15" s="20"/>
      <c r="M15" s="20"/>
      <c r="N15" s="20">
        <v>410</v>
      </c>
      <c r="O15" s="20">
        <v>931</v>
      </c>
      <c r="P15" s="20"/>
      <c r="Q15" s="20"/>
      <c r="R15" s="20"/>
      <c r="S15" s="20">
        <v>374</v>
      </c>
      <c r="T15" s="20">
        <v>855</v>
      </c>
      <c r="U15" s="34">
        <f t="shared" si="7"/>
        <v>2570</v>
      </c>
      <c r="V15" s="22">
        <f t="shared" si="1"/>
        <v>4</v>
      </c>
      <c r="W15" s="35">
        <f t="shared" si="2"/>
        <v>670.5</v>
      </c>
      <c r="X15" s="24">
        <f t="shared" si="3"/>
        <v>2570</v>
      </c>
      <c r="Y15" s="35" t="e">
        <f t="shared" si="4"/>
        <v>#NUM!</v>
      </c>
      <c r="Z15" s="35" t="e">
        <f t="shared" si="5"/>
        <v>#NUM!</v>
      </c>
      <c r="AA15" s="35" t="e">
        <f t="shared" si="6"/>
        <v>#NUM!</v>
      </c>
    </row>
    <row r="16" spans="1:27" ht="12.75">
      <c r="A16" s="19">
        <v>12</v>
      </c>
      <c r="B16" s="19" t="s">
        <v>40</v>
      </c>
      <c r="C16" s="18" t="s">
        <v>41</v>
      </c>
      <c r="D16" s="19" t="s">
        <v>39</v>
      </c>
      <c r="E16" s="46"/>
      <c r="F16" s="48"/>
      <c r="G16" s="48"/>
      <c r="H16" s="48"/>
      <c r="I16" s="48">
        <v>711</v>
      </c>
      <c r="J16" s="48"/>
      <c r="K16" s="48"/>
      <c r="L16" s="48"/>
      <c r="M16" s="46"/>
      <c r="N16" s="46"/>
      <c r="O16" s="46"/>
      <c r="P16" s="46"/>
      <c r="Q16" s="46">
        <v>882</v>
      </c>
      <c r="R16" s="46">
        <v>916</v>
      </c>
      <c r="S16" s="46"/>
      <c r="T16" s="46"/>
      <c r="U16" s="34">
        <f t="shared" si="7"/>
        <v>2509</v>
      </c>
      <c r="V16" s="22">
        <f t="shared" si="1"/>
        <v>3</v>
      </c>
      <c r="W16" s="35">
        <f t="shared" si="2"/>
        <v>836.3333333333334</v>
      </c>
      <c r="X16" s="24">
        <f t="shared" si="3"/>
        <v>2509</v>
      </c>
      <c r="Y16" s="35" t="e">
        <f t="shared" si="4"/>
        <v>#NUM!</v>
      </c>
      <c r="Z16" s="35" t="e">
        <f t="shared" si="5"/>
        <v>#NUM!</v>
      </c>
      <c r="AA16" s="35" t="e">
        <f t="shared" si="6"/>
        <v>#NUM!</v>
      </c>
    </row>
    <row r="17" spans="1:27" ht="12.75">
      <c r="A17" s="19">
        <v>13</v>
      </c>
      <c r="B17" s="19" t="s">
        <v>19</v>
      </c>
      <c r="C17" s="18" t="s">
        <v>237</v>
      </c>
      <c r="D17" s="19" t="s">
        <v>107</v>
      </c>
      <c r="E17" s="20">
        <v>277</v>
      </c>
      <c r="F17" s="20">
        <v>834</v>
      </c>
      <c r="G17" s="20"/>
      <c r="H17" s="20"/>
      <c r="I17" s="20"/>
      <c r="J17" s="20">
        <v>143</v>
      </c>
      <c r="K17" s="20"/>
      <c r="L17" s="20"/>
      <c r="M17" s="20"/>
      <c r="N17" s="20"/>
      <c r="O17" s="20"/>
      <c r="P17" s="20">
        <v>941</v>
      </c>
      <c r="Q17" s="20"/>
      <c r="R17" s="20"/>
      <c r="S17" s="20"/>
      <c r="T17" s="20"/>
      <c r="U17" s="34">
        <f t="shared" si="7"/>
        <v>2195</v>
      </c>
      <c r="V17" s="22">
        <f t="shared" si="1"/>
        <v>4</v>
      </c>
      <c r="W17" s="35">
        <f t="shared" si="2"/>
        <v>548.75</v>
      </c>
      <c r="X17" s="24">
        <f t="shared" si="3"/>
        <v>2195</v>
      </c>
      <c r="Y17" s="35" t="e">
        <f t="shared" si="4"/>
        <v>#NUM!</v>
      </c>
      <c r="Z17" s="35" t="e">
        <f t="shared" si="5"/>
        <v>#NUM!</v>
      </c>
      <c r="AA17" s="35" t="e">
        <f t="shared" si="6"/>
        <v>#NUM!</v>
      </c>
    </row>
    <row r="18" spans="1:27" ht="12.75">
      <c r="A18" s="19">
        <v>14</v>
      </c>
      <c r="B18" s="19" t="s">
        <v>213</v>
      </c>
      <c r="C18" s="18" t="s">
        <v>153</v>
      </c>
      <c r="D18" s="19" t="s">
        <v>193</v>
      </c>
      <c r="E18" s="20"/>
      <c r="F18" s="20"/>
      <c r="G18" s="20"/>
      <c r="H18" s="20"/>
      <c r="I18" s="20"/>
      <c r="J18" s="20"/>
      <c r="K18" s="20"/>
      <c r="L18" s="20"/>
      <c r="M18" s="20"/>
      <c r="N18" s="20">
        <v>389</v>
      </c>
      <c r="O18" s="20">
        <v>870</v>
      </c>
      <c r="P18" s="20"/>
      <c r="Q18" s="20"/>
      <c r="R18" s="20"/>
      <c r="S18" s="20">
        <v>769</v>
      </c>
      <c r="T18" s="20"/>
      <c r="U18" s="34">
        <f t="shared" si="7"/>
        <v>2028</v>
      </c>
      <c r="V18" s="22">
        <f t="shared" si="1"/>
        <v>3</v>
      </c>
      <c r="W18" s="35">
        <f>AVERAGE(E18:T18)</f>
        <v>676</v>
      </c>
      <c r="X18" s="24">
        <f t="shared" si="3"/>
        <v>2028</v>
      </c>
      <c r="Y18" s="35" t="e">
        <f t="shared" si="4"/>
        <v>#NUM!</v>
      </c>
      <c r="Z18" s="35" t="e">
        <f t="shared" si="5"/>
        <v>#NUM!</v>
      </c>
      <c r="AA18" s="35" t="e">
        <f t="shared" si="6"/>
        <v>#NUM!</v>
      </c>
    </row>
    <row r="19" spans="1:27" ht="12.75">
      <c r="A19" s="19">
        <v>15</v>
      </c>
      <c r="B19" s="19" t="s">
        <v>37</v>
      </c>
      <c r="C19" s="18" t="s">
        <v>238</v>
      </c>
      <c r="D19" s="19" t="s">
        <v>39</v>
      </c>
      <c r="E19" s="20">
        <v>206</v>
      </c>
      <c r="F19" s="20">
        <v>833</v>
      </c>
      <c r="G19" s="20">
        <v>140</v>
      </c>
      <c r="H19" s="20"/>
      <c r="I19" s="20">
        <v>694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4">
        <f t="shared" si="7"/>
        <v>1873</v>
      </c>
      <c r="V19" s="22">
        <f t="shared" si="1"/>
        <v>4</v>
      </c>
      <c r="W19" s="35">
        <f aca="true" t="shared" si="8" ref="W19:W29">AVERAGE(E19:R19)</f>
        <v>468.25</v>
      </c>
      <c r="X19" s="24">
        <f t="shared" si="3"/>
        <v>1873</v>
      </c>
      <c r="Y19" s="35" t="e">
        <f t="shared" si="4"/>
        <v>#NUM!</v>
      </c>
      <c r="Z19" s="35" t="e">
        <f t="shared" si="5"/>
        <v>#NUM!</v>
      </c>
      <c r="AA19" s="35" t="e">
        <f t="shared" si="6"/>
        <v>#NUM!</v>
      </c>
    </row>
    <row r="20" spans="1:27" ht="12.75">
      <c r="A20" s="19">
        <v>16</v>
      </c>
      <c r="B20" s="19" t="s">
        <v>65</v>
      </c>
      <c r="C20" s="18" t="s">
        <v>66</v>
      </c>
      <c r="D20" s="19" t="s">
        <v>239</v>
      </c>
      <c r="E20" s="20">
        <v>132</v>
      </c>
      <c r="F20" s="20">
        <v>741</v>
      </c>
      <c r="G20" s="20">
        <v>541</v>
      </c>
      <c r="H20" s="20">
        <v>235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4">
        <f t="shared" si="7"/>
        <v>1649</v>
      </c>
      <c r="V20" s="22">
        <f t="shared" si="1"/>
        <v>4</v>
      </c>
      <c r="W20" s="35">
        <f t="shared" si="8"/>
        <v>412.25</v>
      </c>
      <c r="X20" s="24">
        <f t="shared" si="3"/>
        <v>1649</v>
      </c>
      <c r="Y20" s="35" t="e">
        <f t="shared" si="4"/>
        <v>#NUM!</v>
      </c>
      <c r="Z20" s="35" t="e">
        <f t="shared" si="5"/>
        <v>#NUM!</v>
      </c>
      <c r="AA20" s="35" t="e">
        <f t="shared" si="6"/>
        <v>#NUM!</v>
      </c>
    </row>
    <row r="21" spans="1:27" ht="12.75">
      <c r="A21" s="19">
        <v>17</v>
      </c>
      <c r="B21" s="19" t="s">
        <v>136</v>
      </c>
      <c r="C21" s="18" t="s">
        <v>137</v>
      </c>
      <c r="D21" s="19" t="s">
        <v>107</v>
      </c>
      <c r="E21" s="20"/>
      <c r="F21" s="20"/>
      <c r="G21" s="20"/>
      <c r="H21" s="20"/>
      <c r="I21" s="20"/>
      <c r="J21" s="20"/>
      <c r="K21" s="20">
        <v>708</v>
      </c>
      <c r="L21" s="20">
        <v>740</v>
      </c>
      <c r="M21" s="20">
        <v>84</v>
      </c>
      <c r="N21" s="20"/>
      <c r="O21" s="20"/>
      <c r="P21" s="20"/>
      <c r="Q21" s="20"/>
      <c r="R21" s="20"/>
      <c r="S21" s="20"/>
      <c r="T21" s="20"/>
      <c r="U21" s="34">
        <f t="shared" si="7"/>
        <v>1532</v>
      </c>
      <c r="V21" s="22">
        <f t="shared" si="1"/>
        <v>3</v>
      </c>
      <c r="W21" s="35">
        <f t="shared" si="8"/>
        <v>510.6666666666667</v>
      </c>
      <c r="X21" s="24">
        <f t="shared" si="3"/>
        <v>1532</v>
      </c>
      <c r="Y21" s="35" t="e">
        <f t="shared" si="4"/>
        <v>#NUM!</v>
      </c>
      <c r="Z21" s="35" t="e">
        <f t="shared" si="5"/>
        <v>#NUM!</v>
      </c>
      <c r="AA21" s="35" t="e">
        <f t="shared" si="6"/>
        <v>#NUM!</v>
      </c>
    </row>
    <row r="22" spans="1:27" ht="12.75">
      <c r="A22" s="19">
        <v>18</v>
      </c>
      <c r="B22" s="19" t="s">
        <v>67</v>
      </c>
      <c r="C22" s="18" t="s">
        <v>68</v>
      </c>
      <c r="D22" s="19" t="s">
        <v>214</v>
      </c>
      <c r="E22" s="20"/>
      <c r="F22" s="20"/>
      <c r="G22" s="20"/>
      <c r="H22" s="20"/>
      <c r="I22" s="20">
        <v>756</v>
      </c>
      <c r="J22" s="20"/>
      <c r="K22" s="20"/>
      <c r="L22" s="20"/>
      <c r="M22" s="20"/>
      <c r="N22" s="20"/>
      <c r="O22" s="20"/>
      <c r="P22" s="20">
        <v>734</v>
      </c>
      <c r="Q22" s="20"/>
      <c r="R22" s="20"/>
      <c r="S22" s="20"/>
      <c r="T22" s="20"/>
      <c r="U22" s="34">
        <f t="shared" si="7"/>
        <v>1490</v>
      </c>
      <c r="V22" s="22">
        <f t="shared" si="1"/>
        <v>2</v>
      </c>
      <c r="W22" s="35">
        <f t="shared" si="8"/>
        <v>745</v>
      </c>
      <c r="X22" s="24">
        <f t="shared" si="3"/>
        <v>1490</v>
      </c>
      <c r="Y22" s="35" t="e">
        <f t="shared" si="4"/>
        <v>#NUM!</v>
      </c>
      <c r="Z22" s="35" t="e">
        <f t="shared" si="5"/>
        <v>#NUM!</v>
      </c>
      <c r="AA22" s="35" t="e">
        <f t="shared" si="6"/>
        <v>#NUM!</v>
      </c>
    </row>
    <row r="23" spans="1:27" ht="12.75">
      <c r="A23" s="19">
        <v>19</v>
      </c>
      <c r="B23" s="19" t="s">
        <v>174</v>
      </c>
      <c r="C23" s="18" t="s">
        <v>175</v>
      </c>
      <c r="D23" s="19" t="s">
        <v>240</v>
      </c>
      <c r="E23" s="46"/>
      <c r="F23" s="46"/>
      <c r="G23" s="46"/>
      <c r="H23" s="46"/>
      <c r="I23" s="46"/>
      <c r="J23" s="46"/>
      <c r="K23" s="46"/>
      <c r="L23" s="46"/>
      <c r="M23" s="46"/>
      <c r="N23" s="46">
        <v>673</v>
      </c>
      <c r="O23" s="46"/>
      <c r="P23" s="46"/>
      <c r="Q23" s="20"/>
      <c r="R23" s="20"/>
      <c r="S23" s="20"/>
      <c r="T23" s="20">
        <v>639</v>
      </c>
      <c r="U23" s="34">
        <f t="shared" si="7"/>
        <v>1312</v>
      </c>
      <c r="V23" s="22">
        <f t="shared" si="1"/>
        <v>2</v>
      </c>
      <c r="W23" s="35">
        <f t="shared" si="8"/>
        <v>673</v>
      </c>
      <c r="X23" s="24">
        <f t="shared" si="3"/>
        <v>1312</v>
      </c>
      <c r="Y23" s="35" t="e">
        <f t="shared" si="4"/>
        <v>#NUM!</v>
      </c>
      <c r="Z23" s="35" t="e">
        <f t="shared" si="5"/>
        <v>#NUM!</v>
      </c>
      <c r="AA23" s="35" t="e">
        <f t="shared" si="6"/>
        <v>#NUM!</v>
      </c>
    </row>
    <row r="24" spans="1:27" ht="12.75">
      <c r="A24" s="19">
        <v>20</v>
      </c>
      <c r="B24" s="19" t="s">
        <v>241</v>
      </c>
      <c r="C24" s="18" t="s">
        <v>242</v>
      </c>
      <c r="D24" s="19" t="s">
        <v>132</v>
      </c>
      <c r="E24" s="20"/>
      <c r="F24" s="20"/>
      <c r="G24" s="20"/>
      <c r="H24" s="20">
        <v>989</v>
      </c>
      <c r="I24" s="20"/>
      <c r="J24" s="20">
        <v>144</v>
      </c>
      <c r="K24" s="20"/>
      <c r="L24" s="20"/>
      <c r="M24" s="20"/>
      <c r="N24" s="20"/>
      <c r="O24" s="20"/>
      <c r="P24" s="46"/>
      <c r="Q24" s="20"/>
      <c r="R24" s="20"/>
      <c r="S24" s="20"/>
      <c r="T24" s="20"/>
      <c r="U24" s="34">
        <f t="shared" si="7"/>
        <v>1133</v>
      </c>
      <c r="V24" s="22">
        <f t="shared" si="1"/>
        <v>2</v>
      </c>
      <c r="W24" s="35">
        <f t="shared" si="8"/>
        <v>566.5</v>
      </c>
      <c r="X24" s="24">
        <f t="shared" si="3"/>
        <v>1133</v>
      </c>
      <c r="Y24" s="35" t="e">
        <f t="shared" si="4"/>
        <v>#NUM!</v>
      </c>
      <c r="Z24" s="35" t="e">
        <f t="shared" si="5"/>
        <v>#NUM!</v>
      </c>
      <c r="AA24" s="35" t="e">
        <f t="shared" si="6"/>
        <v>#NUM!</v>
      </c>
    </row>
    <row r="25" spans="1:27" ht="12.75">
      <c r="A25" s="19">
        <v>21</v>
      </c>
      <c r="B25" s="19" t="s">
        <v>28</v>
      </c>
      <c r="C25" s="18" t="s">
        <v>29</v>
      </c>
      <c r="D25" s="19" t="s">
        <v>107</v>
      </c>
      <c r="E25" s="20"/>
      <c r="F25" s="20"/>
      <c r="G25" s="20"/>
      <c r="H25" s="20"/>
      <c r="I25" s="20">
        <v>1000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34">
        <f t="shared" si="7"/>
        <v>1000</v>
      </c>
      <c r="V25" s="22">
        <f t="shared" si="1"/>
        <v>1</v>
      </c>
      <c r="W25" s="35">
        <f t="shared" si="8"/>
        <v>1000</v>
      </c>
      <c r="X25" s="24">
        <f t="shared" si="3"/>
        <v>1000</v>
      </c>
      <c r="Y25" s="35" t="e">
        <f t="shared" si="4"/>
        <v>#NUM!</v>
      </c>
      <c r="Z25" s="35" t="e">
        <f t="shared" si="5"/>
        <v>#NUM!</v>
      </c>
      <c r="AA25" s="35" t="e">
        <f t="shared" si="6"/>
        <v>#NUM!</v>
      </c>
    </row>
    <row r="26" spans="1:27" ht="12.75">
      <c r="A26" s="19">
        <v>22</v>
      </c>
      <c r="B26" s="19" t="s">
        <v>243</v>
      </c>
      <c r="C26" s="18" t="s">
        <v>244</v>
      </c>
      <c r="D26" s="19" t="s">
        <v>245</v>
      </c>
      <c r="E26" s="46"/>
      <c r="F26" s="48"/>
      <c r="G26" s="48"/>
      <c r="H26" s="48"/>
      <c r="I26" s="48"/>
      <c r="J26" s="48"/>
      <c r="K26" s="48"/>
      <c r="L26" s="48"/>
      <c r="M26" s="46"/>
      <c r="N26" s="46"/>
      <c r="O26" s="46"/>
      <c r="P26" s="46">
        <v>847</v>
      </c>
      <c r="Q26" s="46"/>
      <c r="R26" s="46"/>
      <c r="S26" s="46"/>
      <c r="T26" s="46"/>
      <c r="U26" s="34">
        <f t="shared" si="7"/>
        <v>847</v>
      </c>
      <c r="V26" s="22">
        <f t="shared" si="1"/>
        <v>1</v>
      </c>
      <c r="W26" s="35">
        <f t="shared" si="8"/>
        <v>847</v>
      </c>
      <c r="X26" s="24">
        <f t="shared" si="3"/>
        <v>847</v>
      </c>
      <c r="Y26" s="35" t="e">
        <f t="shared" si="4"/>
        <v>#NUM!</v>
      </c>
      <c r="Z26" s="35" t="e">
        <f t="shared" si="5"/>
        <v>#NUM!</v>
      </c>
      <c r="AA26" s="35" t="e">
        <f t="shared" si="6"/>
        <v>#NUM!</v>
      </c>
    </row>
    <row r="27" spans="1:27" ht="12.75">
      <c r="A27" s="19">
        <v>23</v>
      </c>
      <c r="B27" s="19" t="s">
        <v>246</v>
      </c>
      <c r="C27" s="18" t="s">
        <v>247</v>
      </c>
      <c r="D27" s="19" t="s">
        <v>248</v>
      </c>
      <c r="E27" s="20"/>
      <c r="F27" s="20"/>
      <c r="G27" s="20"/>
      <c r="H27" s="20"/>
      <c r="I27" s="20"/>
      <c r="J27" s="20"/>
      <c r="K27" s="20"/>
      <c r="L27" s="20"/>
      <c r="M27" s="20">
        <v>775</v>
      </c>
      <c r="N27" s="20"/>
      <c r="O27" s="20"/>
      <c r="P27" s="20"/>
      <c r="Q27" s="20"/>
      <c r="R27" s="20"/>
      <c r="S27" s="20"/>
      <c r="T27" s="20"/>
      <c r="U27" s="34">
        <f t="shared" si="7"/>
        <v>775</v>
      </c>
      <c r="V27" s="22">
        <f t="shared" si="1"/>
        <v>1</v>
      </c>
      <c r="W27" s="35">
        <f t="shared" si="8"/>
        <v>775</v>
      </c>
      <c r="X27" s="24">
        <f t="shared" si="3"/>
        <v>775</v>
      </c>
      <c r="Y27" s="35" t="e">
        <f t="shared" si="4"/>
        <v>#NUM!</v>
      </c>
      <c r="Z27" s="35" t="e">
        <f t="shared" si="5"/>
        <v>#NUM!</v>
      </c>
      <c r="AA27" s="35" t="e">
        <f t="shared" si="6"/>
        <v>#NUM!</v>
      </c>
    </row>
    <row r="28" spans="1:27" ht="12.75">
      <c r="A28" s="19">
        <v>24</v>
      </c>
      <c r="B28" s="19" t="s">
        <v>249</v>
      </c>
      <c r="C28" s="18" t="s">
        <v>250</v>
      </c>
      <c r="D28" s="19" t="s">
        <v>123</v>
      </c>
      <c r="E28" s="20"/>
      <c r="F28" s="20"/>
      <c r="G28" s="20"/>
      <c r="H28" s="20"/>
      <c r="I28" s="20"/>
      <c r="J28" s="20">
        <v>771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34">
        <f t="shared" si="7"/>
        <v>771</v>
      </c>
      <c r="V28" s="22">
        <f t="shared" si="1"/>
        <v>1</v>
      </c>
      <c r="W28" s="35">
        <f t="shared" si="8"/>
        <v>771</v>
      </c>
      <c r="X28" s="24">
        <f t="shared" si="3"/>
        <v>771</v>
      </c>
      <c r="Y28" s="35" t="e">
        <f t="shared" si="4"/>
        <v>#NUM!</v>
      </c>
      <c r="Z28" s="35" t="e">
        <f t="shared" si="5"/>
        <v>#NUM!</v>
      </c>
      <c r="AA28" s="35" t="e">
        <f t="shared" si="6"/>
        <v>#NUM!</v>
      </c>
    </row>
    <row r="29" spans="1:27" ht="12.75">
      <c r="A29" s="19">
        <v>25</v>
      </c>
      <c r="B29" s="19" t="s">
        <v>108</v>
      </c>
      <c r="C29" s="18" t="s">
        <v>109</v>
      </c>
      <c r="D29" s="19" t="s">
        <v>58</v>
      </c>
      <c r="E29" s="46"/>
      <c r="F29" s="48"/>
      <c r="G29" s="48"/>
      <c r="H29" s="48"/>
      <c r="I29" s="48">
        <v>734</v>
      </c>
      <c r="J29" s="48"/>
      <c r="K29" s="48"/>
      <c r="L29" s="48"/>
      <c r="M29" s="46"/>
      <c r="N29" s="46"/>
      <c r="O29" s="46"/>
      <c r="P29" s="46"/>
      <c r="Q29" s="46"/>
      <c r="R29" s="46"/>
      <c r="S29" s="46"/>
      <c r="T29" s="46"/>
      <c r="U29" s="34">
        <f t="shared" si="7"/>
        <v>734</v>
      </c>
      <c r="V29" s="22">
        <f t="shared" si="1"/>
        <v>1</v>
      </c>
      <c r="W29" s="35">
        <f t="shared" si="8"/>
        <v>734</v>
      </c>
      <c r="X29" s="24">
        <f t="shared" si="3"/>
        <v>734</v>
      </c>
      <c r="Y29" s="35" t="e">
        <f t="shared" si="4"/>
        <v>#NUM!</v>
      </c>
      <c r="Z29" s="35" t="e">
        <f t="shared" si="5"/>
        <v>#NUM!</v>
      </c>
      <c r="AA29" s="35" t="e">
        <f t="shared" si="6"/>
        <v>#NUM!</v>
      </c>
    </row>
    <row r="32" spans="1:24" s="12" customFormat="1" ht="12.75">
      <c r="A32" s="7"/>
      <c r="B32" s="8"/>
      <c r="C32" s="8" t="s">
        <v>221</v>
      </c>
      <c r="D32" s="8"/>
      <c r="E32" s="10" t="s">
        <v>5</v>
      </c>
      <c r="F32" s="10" t="s">
        <v>5</v>
      </c>
      <c r="G32" s="10" t="s">
        <v>4</v>
      </c>
      <c r="H32" s="10" t="s">
        <v>4</v>
      </c>
      <c r="I32" s="10" t="s">
        <v>233</v>
      </c>
      <c r="J32" s="10" t="s">
        <v>4</v>
      </c>
      <c r="K32" s="10" t="s">
        <v>5</v>
      </c>
      <c r="L32" s="10" t="s">
        <v>5</v>
      </c>
      <c r="M32" s="10" t="s">
        <v>5</v>
      </c>
      <c r="N32" s="10" t="s">
        <v>206</v>
      </c>
      <c r="O32" s="10" t="s">
        <v>206</v>
      </c>
      <c r="P32" s="10" t="s">
        <v>207</v>
      </c>
      <c r="Q32" s="10" t="s">
        <v>6</v>
      </c>
      <c r="R32" s="10" t="s">
        <v>6</v>
      </c>
      <c r="S32" s="10" t="s">
        <v>206</v>
      </c>
      <c r="T32" s="10" t="s">
        <v>206</v>
      </c>
      <c r="U32" s="32" t="s">
        <v>182</v>
      </c>
      <c r="V32" s="11" t="s">
        <v>251</v>
      </c>
      <c r="X32" s="13"/>
    </row>
    <row r="33" spans="1:27" s="12" customFormat="1" ht="12.75">
      <c r="A33" s="14" t="s">
        <v>209</v>
      </c>
      <c r="B33" s="14" t="s">
        <v>10</v>
      </c>
      <c r="C33" s="14" t="s">
        <v>11</v>
      </c>
      <c r="D33" s="14" t="s">
        <v>12</v>
      </c>
      <c r="E33" s="30">
        <v>38787</v>
      </c>
      <c r="F33" s="30">
        <v>38788</v>
      </c>
      <c r="G33" s="30">
        <v>38801</v>
      </c>
      <c r="H33" s="30">
        <v>38802</v>
      </c>
      <c r="I33" s="30">
        <v>38809</v>
      </c>
      <c r="J33" s="30">
        <v>38816</v>
      </c>
      <c r="K33" s="30">
        <v>38864</v>
      </c>
      <c r="L33" s="30">
        <v>38500</v>
      </c>
      <c r="M33" s="30">
        <v>38501</v>
      </c>
      <c r="N33" s="30">
        <v>38878</v>
      </c>
      <c r="O33" s="30">
        <v>38879</v>
      </c>
      <c r="P33" s="30">
        <v>38892</v>
      </c>
      <c r="Q33" s="30">
        <v>38969</v>
      </c>
      <c r="R33" s="30">
        <v>38970</v>
      </c>
      <c r="S33" s="30">
        <v>38976</v>
      </c>
      <c r="T33" s="30">
        <v>38977</v>
      </c>
      <c r="U33" s="33" t="s">
        <v>184</v>
      </c>
      <c r="V33" s="16" t="s">
        <v>16</v>
      </c>
      <c r="W33" s="16" t="s">
        <v>17</v>
      </c>
      <c r="X33" s="17" t="s">
        <v>18</v>
      </c>
      <c r="Y33" s="16" t="s">
        <v>126</v>
      </c>
      <c r="Z33" s="16" t="s">
        <v>127</v>
      </c>
      <c r="AA33" s="16" t="s">
        <v>128</v>
      </c>
    </row>
    <row r="34" spans="1:27" ht="12.75">
      <c r="A34" s="19">
        <v>1</v>
      </c>
      <c r="B34" s="19" t="s">
        <v>22</v>
      </c>
      <c r="C34" s="18" t="s">
        <v>103</v>
      </c>
      <c r="D34" s="19" t="s">
        <v>104</v>
      </c>
      <c r="E34" s="46"/>
      <c r="F34" s="46"/>
      <c r="G34" s="46"/>
      <c r="H34" s="46"/>
      <c r="I34" s="46"/>
      <c r="J34" s="46"/>
      <c r="K34" s="46"/>
      <c r="L34" s="46"/>
      <c r="M34" s="46"/>
      <c r="N34" s="46">
        <v>725</v>
      </c>
      <c r="O34" s="46">
        <v>1000</v>
      </c>
      <c r="P34" s="46">
        <v>978</v>
      </c>
      <c r="Q34" s="46">
        <v>900</v>
      </c>
      <c r="R34" s="46">
        <v>1000</v>
      </c>
      <c r="S34" s="46">
        <v>1000</v>
      </c>
      <c r="T34" s="46">
        <v>1000</v>
      </c>
      <c r="U34" s="34">
        <f>LARGE(E34:T34,6)+LARGE(E34:T34,5)+LARGE(E34:T34,4)+LARGE(E34:T34,3)+LARGE(E34:T34,2)+LARGE(E34:T34,1)</f>
        <v>5878</v>
      </c>
      <c r="V34" s="22">
        <f aca="true" t="shared" si="9" ref="V34:V43">COUNT(E34:T34)</f>
        <v>7</v>
      </c>
      <c r="W34" s="35">
        <f aca="true" t="shared" si="10" ref="W34:W43">AVERAGE(E34:R34)</f>
        <v>920.6</v>
      </c>
      <c r="X34" s="24">
        <f aca="true" t="shared" si="11" ref="X34:X43">SUM(E34:T34)</f>
        <v>6603</v>
      </c>
      <c r="Y34" s="35">
        <f aca="true" t="shared" si="12" ref="Y34:Y43">LARGE(E34:T34,7)+LARGE(E34:T34,6)+LARGE(E34:T34,5)+LARGE(E34:T34,4)+LARGE(E34:T34,3)+LARGE(E34:T34,2)+LARGE(E34:T34,1)</f>
        <v>6603</v>
      </c>
      <c r="Z34" s="35">
        <f aca="true" t="shared" si="13" ref="Z34:Z43">LARGE(E34:T34,6)+LARGE(E34:T34,5)+LARGE(E34:T34,4)+LARGE(E34:T34,3)+LARGE(E34:T34,2)+LARGE(E34:T34,1)</f>
        <v>5878</v>
      </c>
      <c r="AA34" s="35">
        <f aca="true" t="shared" si="14" ref="AA34:AA43">LARGE(E34:T34,5)+LARGE(E34:T34,4)+LARGE(E34:T34,3)+LARGE(E34:T34,2)+LARGE(E34:T34,1)</f>
        <v>4978</v>
      </c>
    </row>
    <row r="35" spans="1:27" ht="12.75">
      <c r="A35" s="19">
        <v>2</v>
      </c>
      <c r="B35" s="19" t="s">
        <v>53</v>
      </c>
      <c r="C35" s="18" t="s">
        <v>54</v>
      </c>
      <c r="D35" s="19" t="s">
        <v>117</v>
      </c>
      <c r="E35" s="46"/>
      <c r="F35" s="46"/>
      <c r="G35" s="46">
        <v>667</v>
      </c>
      <c r="H35" s="46">
        <v>939</v>
      </c>
      <c r="I35" s="46"/>
      <c r="J35" s="46">
        <v>1000</v>
      </c>
      <c r="K35" s="46">
        <v>832</v>
      </c>
      <c r="L35" s="46">
        <v>960</v>
      </c>
      <c r="M35" s="46"/>
      <c r="N35" s="46"/>
      <c r="O35" s="46"/>
      <c r="P35" s="46"/>
      <c r="Q35" s="46"/>
      <c r="R35" s="46"/>
      <c r="S35" s="46"/>
      <c r="T35" s="46"/>
      <c r="U35" s="34">
        <f aca="true" t="shared" si="15" ref="U35:U43">SUM(E35:T35)</f>
        <v>4398</v>
      </c>
      <c r="V35" s="22">
        <f t="shared" si="9"/>
        <v>5</v>
      </c>
      <c r="W35" s="35">
        <f t="shared" si="10"/>
        <v>879.6</v>
      </c>
      <c r="X35" s="24">
        <f t="shared" si="11"/>
        <v>4398</v>
      </c>
      <c r="Y35" s="35" t="e">
        <f t="shared" si="12"/>
        <v>#NUM!</v>
      </c>
      <c r="Z35" s="35" t="e">
        <f t="shared" si="13"/>
        <v>#NUM!</v>
      </c>
      <c r="AA35" s="35">
        <f t="shared" si="14"/>
        <v>4398</v>
      </c>
    </row>
    <row r="36" spans="1:27" ht="12.75">
      <c r="A36" s="19">
        <v>3</v>
      </c>
      <c r="B36" s="19">
        <v>777</v>
      </c>
      <c r="C36" s="18" t="s">
        <v>112</v>
      </c>
      <c r="D36" s="19" t="s">
        <v>113</v>
      </c>
      <c r="E36" s="46"/>
      <c r="F36" s="46"/>
      <c r="G36" s="46"/>
      <c r="H36" s="46"/>
      <c r="I36" s="46"/>
      <c r="J36" s="46"/>
      <c r="K36" s="46">
        <v>1000</v>
      </c>
      <c r="L36" s="46">
        <v>1000</v>
      </c>
      <c r="M36" s="46">
        <v>918</v>
      </c>
      <c r="N36" s="46"/>
      <c r="O36" s="46"/>
      <c r="P36" s="46"/>
      <c r="Q36" s="46"/>
      <c r="R36" s="46"/>
      <c r="S36" s="46"/>
      <c r="T36" s="46"/>
      <c r="U36" s="34">
        <f t="shared" si="15"/>
        <v>2918</v>
      </c>
      <c r="V36" s="22">
        <f t="shared" si="9"/>
        <v>3</v>
      </c>
      <c r="W36" s="35">
        <f t="shared" si="10"/>
        <v>972.6666666666666</v>
      </c>
      <c r="X36" s="24">
        <f t="shared" si="11"/>
        <v>2918</v>
      </c>
      <c r="Y36" s="35" t="e">
        <f t="shared" si="12"/>
        <v>#NUM!</v>
      </c>
      <c r="Z36" s="35" t="e">
        <f t="shared" si="13"/>
        <v>#NUM!</v>
      </c>
      <c r="AA36" s="35" t="e">
        <f t="shared" si="14"/>
        <v>#NUM!</v>
      </c>
    </row>
    <row r="37" spans="1:27" ht="12.75">
      <c r="A37" s="19">
        <v>4</v>
      </c>
      <c r="B37" s="19">
        <v>22</v>
      </c>
      <c r="C37" s="18" t="s">
        <v>141</v>
      </c>
      <c r="D37" s="19" t="s">
        <v>142</v>
      </c>
      <c r="E37" s="46"/>
      <c r="F37" s="46"/>
      <c r="G37" s="46"/>
      <c r="H37" s="46"/>
      <c r="I37" s="46"/>
      <c r="J37" s="46"/>
      <c r="K37" s="46">
        <v>914</v>
      </c>
      <c r="L37" s="46">
        <v>881</v>
      </c>
      <c r="M37" s="46">
        <v>1000</v>
      </c>
      <c r="N37" s="46"/>
      <c r="O37" s="46"/>
      <c r="P37" s="46"/>
      <c r="Q37" s="20"/>
      <c r="R37" s="20"/>
      <c r="S37" s="20"/>
      <c r="T37" s="20"/>
      <c r="U37" s="34">
        <f t="shared" si="15"/>
        <v>2795</v>
      </c>
      <c r="V37" s="22">
        <f t="shared" si="9"/>
        <v>3</v>
      </c>
      <c r="W37" s="35">
        <f t="shared" si="10"/>
        <v>931.6666666666666</v>
      </c>
      <c r="X37" s="24">
        <f t="shared" si="11"/>
        <v>2795</v>
      </c>
      <c r="Y37" s="35" t="e">
        <f t="shared" si="12"/>
        <v>#NUM!</v>
      </c>
      <c r="Z37" s="35" t="e">
        <f t="shared" si="13"/>
        <v>#NUM!</v>
      </c>
      <c r="AA37" s="35" t="e">
        <f t="shared" si="14"/>
        <v>#NUM!</v>
      </c>
    </row>
    <row r="38" spans="1:27" ht="12.75">
      <c r="A38" s="19">
        <v>5</v>
      </c>
      <c r="B38" s="19" t="s">
        <v>252</v>
      </c>
      <c r="C38" s="18" t="s">
        <v>253</v>
      </c>
      <c r="D38" s="19" t="s">
        <v>220</v>
      </c>
      <c r="E38" s="46"/>
      <c r="F38" s="46"/>
      <c r="G38" s="46">
        <v>702</v>
      </c>
      <c r="H38" s="46">
        <v>1000</v>
      </c>
      <c r="I38" s="46"/>
      <c r="J38" s="46">
        <v>651</v>
      </c>
      <c r="K38" s="46"/>
      <c r="L38" s="46"/>
      <c r="M38" s="46"/>
      <c r="N38" s="46"/>
      <c r="O38" s="46"/>
      <c r="P38" s="46"/>
      <c r="Q38" s="20"/>
      <c r="R38" s="20"/>
      <c r="S38" s="20"/>
      <c r="T38" s="20"/>
      <c r="U38" s="34">
        <f t="shared" si="15"/>
        <v>2353</v>
      </c>
      <c r="V38" s="22">
        <f t="shared" si="9"/>
        <v>3</v>
      </c>
      <c r="W38" s="35">
        <f t="shared" si="10"/>
        <v>784.3333333333334</v>
      </c>
      <c r="X38" s="24">
        <f t="shared" si="11"/>
        <v>2353</v>
      </c>
      <c r="Y38" s="35" t="e">
        <f t="shared" si="12"/>
        <v>#NUM!</v>
      </c>
      <c r="Z38" s="35" t="e">
        <f t="shared" si="13"/>
        <v>#NUM!</v>
      </c>
      <c r="AA38" s="35" t="e">
        <f t="shared" si="14"/>
        <v>#NUM!</v>
      </c>
    </row>
    <row r="39" spans="1:27" ht="12.75">
      <c r="A39" s="19">
        <v>6</v>
      </c>
      <c r="B39" s="19" t="s">
        <v>254</v>
      </c>
      <c r="C39" s="18" t="s">
        <v>255</v>
      </c>
      <c r="D39" s="19" t="s">
        <v>256</v>
      </c>
      <c r="E39" s="46"/>
      <c r="F39" s="46"/>
      <c r="G39" s="46"/>
      <c r="H39" s="46"/>
      <c r="I39" s="46"/>
      <c r="J39" s="46"/>
      <c r="K39" s="46"/>
      <c r="L39" s="46"/>
      <c r="M39" s="46"/>
      <c r="N39" s="46">
        <v>1000</v>
      </c>
      <c r="O39" s="46"/>
      <c r="P39" s="46"/>
      <c r="Q39" s="46">
        <v>1000</v>
      </c>
      <c r="R39" s="46"/>
      <c r="S39" s="46"/>
      <c r="T39" s="46"/>
      <c r="U39" s="34">
        <f t="shared" si="15"/>
        <v>2000</v>
      </c>
      <c r="V39" s="22">
        <f t="shared" si="9"/>
        <v>2</v>
      </c>
      <c r="W39" s="35">
        <f t="shared" si="10"/>
        <v>1000</v>
      </c>
      <c r="X39" s="24">
        <f t="shared" si="11"/>
        <v>2000</v>
      </c>
      <c r="Y39" s="35" t="e">
        <f t="shared" si="12"/>
        <v>#NUM!</v>
      </c>
      <c r="Z39" s="35" t="e">
        <f t="shared" si="13"/>
        <v>#NUM!</v>
      </c>
      <c r="AA39" s="35" t="e">
        <f t="shared" si="14"/>
        <v>#NUM!</v>
      </c>
    </row>
    <row r="40" spans="1:27" ht="12.75">
      <c r="A40" s="19">
        <v>7</v>
      </c>
      <c r="B40" s="19" t="s">
        <v>93</v>
      </c>
      <c r="C40" s="18" t="s">
        <v>144</v>
      </c>
      <c r="D40" s="19" t="s">
        <v>123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>
        <v>1000</v>
      </c>
      <c r="Q40" s="20"/>
      <c r="R40" s="20"/>
      <c r="S40" s="20"/>
      <c r="T40" s="20"/>
      <c r="U40" s="34">
        <f t="shared" si="15"/>
        <v>1000</v>
      </c>
      <c r="V40" s="22">
        <f t="shared" si="9"/>
        <v>1</v>
      </c>
      <c r="W40" s="35">
        <f t="shared" si="10"/>
        <v>1000</v>
      </c>
      <c r="X40" s="24">
        <f t="shared" si="11"/>
        <v>1000</v>
      </c>
      <c r="Y40" s="35" t="e">
        <f t="shared" si="12"/>
        <v>#NUM!</v>
      </c>
      <c r="Z40" s="35" t="e">
        <f t="shared" si="13"/>
        <v>#NUM!</v>
      </c>
      <c r="AA40" s="35" t="e">
        <f t="shared" si="14"/>
        <v>#NUM!</v>
      </c>
    </row>
    <row r="41" spans="1:27" ht="12.75">
      <c r="A41" s="19">
        <v>7</v>
      </c>
      <c r="B41" s="19" t="s">
        <v>225</v>
      </c>
      <c r="C41" s="18" t="s">
        <v>226</v>
      </c>
      <c r="D41" s="19" t="s">
        <v>227</v>
      </c>
      <c r="E41" s="46"/>
      <c r="F41" s="46"/>
      <c r="G41" s="46">
        <v>1000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34">
        <f t="shared" si="15"/>
        <v>1000</v>
      </c>
      <c r="V41" s="22">
        <f t="shared" si="9"/>
        <v>1</v>
      </c>
      <c r="W41" s="35">
        <f t="shared" si="10"/>
        <v>1000</v>
      </c>
      <c r="X41" s="24">
        <f t="shared" si="11"/>
        <v>1000</v>
      </c>
      <c r="Y41" s="35" t="e">
        <f t="shared" si="12"/>
        <v>#NUM!</v>
      </c>
      <c r="Z41" s="35" t="e">
        <f t="shared" si="13"/>
        <v>#NUM!</v>
      </c>
      <c r="AA41" s="35" t="e">
        <f t="shared" si="14"/>
        <v>#NUM!</v>
      </c>
    </row>
    <row r="42" spans="1:27" ht="12.75">
      <c r="A42" s="19">
        <v>9</v>
      </c>
      <c r="B42" s="19" t="s">
        <v>257</v>
      </c>
      <c r="C42" s="18" t="s">
        <v>258</v>
      </c>
      <c r="D42" s="19" t="s">
        <v>256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761</v>
      </c>
      <c r="R42" s="20"/>
      <c r="S42" s="20"/>
      <c r="T42" s="20"/>
      <c r="U42" s="34">
        <f t="shared" si="15"/>
        <v>761</v>
      </c>
      <c r="V42" s="22">
        <f t="shared" si="9"/>
        <v>1</v>
      </c>
      <c r="W42" s="35">
        <f t="shared" si="10"/>
        <v>761</v>
      </c>
      <c r="X42" s="24">
        <f t="shared" si="11"/>
        <v>761</v>
      </c>
      <c r="Y42" s="35" t="e">
        <f t="shared" si="12"/>
        <v>#NUM!</v>
      </c>
      <c r="Z42" s="35" t="e">
        <f t="shared" si="13"/>
        <v>#NUM!</v>
      </c>
      <c r="AA42" s="35" t="e">
        <f t="shared" si="14"/>
        <v>#NUM!</v>
      </c>
    </row>
    <row r="43" spans="1:27" ht="12.75">
      <c r="A43" s="19">
        <v>10</v>
      </c>
      <c r="B43" s="19" t="s">
        <v>259</v>
      </c>
      <c r="C43" s="18" t="s">
        <v>260</v>
      </c>
      <c r="D43" s="19" t="s">
        <v>261</v>
      </c>
      <c r="E43" s="46"/>
      <c r="F43" s="46"/>
      <c r="G43" s="46">
        <v>395</v>
      </c>
      <c r="H43" s="46">
        <v>285</v>
      </c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34">
        <f t="shared" si="15"/>
        <v>680</v>
      </c>
      <c r="V43" s="22">
        <f t="shared" si="9"/>
        <v>2</v>
      </c>
      <c r="W43" s="35">
        <f t="shared" si="10"/>
        <v>340</v>
      </c>
      <c r="X43" s="24">
        <f t="shared" si="11"/>
        <v>680</v>
      </c>
      <c r="Y43" s="35" t="e">
        <f t="shared" si="12"/>
        <v>#NUM!</v>
      </c>
      <c r="Z43" s="35" t="e">
        <f t="shared" si="13"/>
        <v>#NUM!</v>
      </c>
      <c r="AA43" s="35" t="e">
        <f t="shared" si="14"/>
        <v>#NUM!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118055555555555"/>
  <pageSetup fitToHeight="1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showZeros="0" workbookViewId="0" topLeftCell="A1">
      <pane xSplit="3" topLeftCell="D1" activePane="topRight" state="frozen"/>
      <selection pane="topLeft" activeCell="A1" sqref="A1"/>
      <selection pane="topRight" activeCell="S23" sqref="S23"/>
    </sheetView>
  </sheetViews>
  <sheetFormatPr defaultColWidth="9.140625" defaultRowHeight="12.75"/>
  <cols>
    <col min="1" max="2" width="4.7109375" style="49" customWidth="1"/>
    <col min="3" max="3" width="16.28125" style="37" customWidth="1"/>
    <col min="4" max="4" width="9.57421875" style="49" customWidth="1"/>
    <col min="5" max="7" width="5.8515625" style="37" customWidth="1"/>
    <col min="8" max="8" width="5.7109375" style="37" customWidth="1"/>
    <col min="9" max="9" width="0" style="37" hidden="1" customWidth="1"/>
    <col min="10" max="12" width="5.7109375" style="37" customWidth="1"/>
    <col min="13" max="16" width="0" style="37" hidden="1" customWidth="1"/>
    <col min="17" max="22" width="5.7109375" style="37" customWidth="1"/>
    <col min="23" max="26" width="0" style="37" hidden="1" customWidth="1"/>
    <col min="27" max="30" width="5.7109375" style="37" customWidth="1"/>
    <col min="31" max="31" width="5.7109375" style="50" customWidth="1"/>
    <col min="32" max="32" width="6.7109375" style="37" customWidth="1"/>
    <col min="33" max="33" width="6.140625" style="37" customWidth="1"/>
    <col min="34" max="34" width="5.421875" style="37" customWidth="1"/>
    <col min="35" max="16384" width="4.7109375" style="37" customWidth="1"/>
  </cols>
  <sheetData>
    <row r="1" ht="12.75">
      <c r="A1" s="51" t="s">
        <v>232</v>
      </c>
    </row>
    <row r="2" spans="1:2" ht="12.75">
      <c r="A2" s="52"/>
      <c r="B2" s="53"/>
    </row>
    <row r="3" spans="1:34" s="58" customFormat="1" ht="12.75">
      <c r="A3" s="54"/>
      <c r="B3" s="55"/>
      <c r="C3" s="55" t="s">
        <v>204</v>
      </c>
      <c r="D3" s="55"/>
      <c r="E3" s="38" t="s">
        <v>5</v>
      </c>
      <c r="F3" s="38" t="s">
        <v>5</v>
      </c>
      <c r="G3" s="38" t="s">
        <v>4</v>
      </c>
      <c r="H3" s="38" t="s">
        <v>4</v>
      </c>
      <c r="I3" s="38" t="s">
        <v>233</v>
      </c>
      <c r="J3" s="38" t="s">
        <v>233</v>
      </c>
      <c r="K3" s="38" t="s">
        <v>4</v>
      </c>
      <c r="L3" s="38" t="s">
        <v>4</v>
      </c>
      <c r="M3" s="38" t="s">
        <v>6</v>
      </c>
      <c r="N3" s="38" t="s">
        <v>6</v>
      </c>
      <c r="O3" s="38" t="s">
        <v>262</v>
      </c>
      <c r="P3" s="38" t="s">
        <v>262</v>
      </c>
      <c r="Q3" s="38" t="s">
        <v>5</v>
      </c>
      <c r="R3" s="38" t="s">
        <v>5</v>
      </c>
      <c r="S3" s="38" t="s">
        <v>5</v>
      </c>
      <c r="T3" s="38" t="s">
        <v>206</v>
      </c>
      <c r="U3" s="38" t="s">
        <v>206</v>
      </c>
      <c r="V3" s="38" t="s">
        <v>207</v>
      </c>
      <c r="W3" s="38" t="s">
        <v>207</v>
      </c>
      <c r="X3" s="38" t="s">
        <v>4</v>
      </c>
      <c r="Y3" s="38" t="s">
        <v>4</v>
      </c>
      <c r="Z3" s="38" t="s">
        <v>4</v>
      </c>
      <c r="AA3" s="38" t="s">
        <v>6</v>
      </c>
      <c r="AB3" s="38" t="s">
        <v>6</v>
      </c>
      <c r="AC3" s="38" t="s">
        <v>206</v>
      </c>
      <c r="AD3" s="38" t="s">
        <v>206</v>
      </c>
      <c r="AE3" s="56" t="s">
        <v>263</v>
      </c>
      <c r="AF3" s="57"/>
      <c r="AG3" s="58" t="s">
        <v>264</v>
      </c>
      <c r="AH3" s="57"/>
    </row>
    <row r="4" spans="1:36" s="57" customFormat="1" ht="12.75">
      <c r="A4" s="59" t="s">
        <v>209</v>
      </c>
      <c r="B4" s="59" t="s">
        <v>10</v>
      </c>
      <c r="C4" s="59" t="s">
        <v>11</v>
      </c>
      <c r="D4" s="59" t="s">
        <v>12</v>
      </c>
      <c r="E4" s="39">
        <v>38787</v>
      </c>
      <c r="F4" s="39">
        <v>38788</v>
      </c>
      <c r="G4" s="39">
        <v>38801</v>
      </c>
      <c r="H4" s="39">
        <v>38802</v>
      </c>
      <c r="I4" s="39">
        <v>38808</v>
      </c>
      <c r="J4" s="39">
        <v>38809</v>
      </c>
      <c r="K4" s="39">
        <v>38815</v>
      </c>
      <c r="L4" s="39">
        <v>38816</v>
      </c>
      <c r="M4" s="39">
        <v>38836</v>
      </c>
      <c r="N4" s="39">
        <v>38837</v>
      </c>
      <c r="O4" s="39">
        <v>38843</v>
      </c>
      <c r="P4" s="39">
        <v>38844</v>
      </c>
      <c r="Q4" s="39">
        <v>38864</v>
      </c>
      <c r="R4" s="39">
        <v>38500</v>
      </c>
      <c r="S4" s="39">
        <v>38501</v>
      </c>
      <c r="T4" s="39">
        <v>38878</v>
      </c>
      <c r="U4" s="39">
        <v>38879</v>
      </c>
      <c r="V4" s="39">
        <v>38892</v>
      </c>
      <c r="W4" s="39">
        <v>38893</v>
      </c>
      <c r="X4" s="39">
        <v>38962</v>
      </c>
      <c r="Y4" s="39">
        <v>38963</v>
      </c>
      <c r="Z4" s="39">
        <v>38964</v>
      </c>
      <c r="AA4" s="39">
        <v>38969</v>
      </c>
      <c r="AB4" s="39">
        <v>38970</v>
      </c>
      <c r="AC4" s="39">
        <v>38976</v>
      </c>
      <c r="AD4" s="39">
        <v>38977</v>
      </c>
      <c r="AE4" s="60" t="s">
        <v>184</v>
      </c>
      <c r="AF4" s="57" t="s">
        <v>16</v>
      </c>
      <c r="AG4" s="57" t="s">
        <v>17</v>
      </c>
      <c r="AH4" s="57" t="s">
        <v>126</v>
      </c>
      <c r="AI4" s="57" t="s">
        <v>127</v>
      </c>
      <c r="AJ4" s="57" t="s">
        <v>128</v>
      </c>
    </row>
    <row r="5" spans="1:36" ht="12.75">
      <c r="A5" s="61">
        <v>1</v>
      </c>
      <c r="B5" s="62" t="s">
        <v>211</v>
      </c>
      <c r="C5" s="63" t="s">
        <v>212</v>
      </c>
      <c r="D5" s="61" t="s">
        <v>107</v>
      </c>
      <c r="E5" s="40">
        <v>1000</v>
      </c>
      <c r="F5" s="40">
        <v>955</v>
      </c>
      <c r="G5" s="40">
        <v>1000</v>
      </c>
      <c r="H5" s="40">
        <v>1000</v>
      </c>
      <c r="I5" s="40"/>
      <c r="J5" s="40"/>
      <c r="K5" s="40"/>
      <c r="L5" s="40">
        <v>1000</v>
      </c>
      <c r="M5" s="40"/>
      <c r="N5" s="40"/>
      <c r="O5" s="40"/>
      <c r="P5" s="40"/>
      <c r="Q5" s="40">
        <v>998</v>
      </c>
      <c r="R5" s="40">
        <v>1000</v>
      </c>
      <c r="S5" s="40">
        <v>973</v>
      </c>
      <c r="T5" s="40">
        <v>1000</v>
      </c>
      <c r="U5" s="40"/>
      <c r="V5" s="40">
        <v>1000</v>
      </c>
      <c r="W5" s="40"/>
      <c r="X5" s="40"/>
      <c r="Y5" s="40"/>
      <c r="Z5" s="40"/>
      <c r="AA5" s="40">
        <v>938</v>
      </c>
      <c r="AB5" s="40">
        <v>999</v>
      </c>
      <c r="AC5" s="40"/>
      <c r="AD5" s="40"/>
      <c r="AE5" s="64">
        <f>LARGE(E5:AD5,9)+LARGE(E5:AD5,8)+LARGE(E5:AD5,7)+LARGE(E5:AD5,6)+LARGE(E5:AD5,5)+LARGE(E5:AD5,4)+LARGE(E5:AD5,3)+LARGE(E5:AD5,2)+LARGE(E5:AD5,1)</f>
        <v>8997</v>
      </c>
      <c r="AF5" s="65">
        <f aca="true" t="shared" si="0" ref="AF5:AF34">COUNT(E5:AD5)</f>
        <v>12</v>
      </c>
      <c r="AG5" s="66">
        <f aca="true" t="shared" si="1" ref="AG5:AG17">AVERAGE(E5:AB5)</f>
        <v>988.5833333333334</v>
      </c>
      <c r="AH5" s="66">
        <f aca="true" t="shared" si="2" ref="AH5:AH34">LARGE(E5:AD5,7)+LARGE(E5:AD5,6)+LARGE(E5:AD5,5)+LARGE(E5:AD5,4)+LARGE(E5:AD5,3)+LARGE(E5:AD5,2)+LARGE(E5:AD5,1)</f>
        <v>7000</v>
      </c>
      <c r="AI5" s="66">
        <f aca="true" t="shared" si="3" ref="AI5:AI34">LARGE(E5:AD5,6)+LARGE(E5:AD5,5)+LARGE(E5:AD5,4)+LARGE(E5:AD5,3)+LARGE(E5:AD5,2)+LARGE(E5:AD5,1)</f>
        <v>6000</v>
      </c>
      <c r="AJ5" s="66">
        <f aca="true" t="shared" si="4" ref="AJ5:AJ34">LARGE(E5:AD5,5)+LARGE(E5:AD5,4)+LARGE(E5:AD5,3)+LARGE(E5:AD5,2)+LARGE(E5:AD5,1)</f>
        <v>5000</v>
      </c>
    </row>
    <row r="6" spans="1:36" ht="12.75">
      <c r="A6" s="61">
        <v>2</v>
      </c>
      <c r="B6" s="61" t="s">
        <v>225</v>
      </c>
      <c r="C6" s="63" t="s">
        <v>235</v>
      </c>
      <c r="D6" s="61" t="s">
        <v>236</v>
      </c>
      <c r="E6" s="40">
        <v>684</v>
      </c>
      <c r="F6" s="40">
        <v>1000</v>
      </c>
      <c r="G6" s="40">
        <v>890</v>
      </c>
      <c r="H6" s="40">
        <v>927</v>
      </c>
      <c r="I6" s="40"/>
      <c r="J6" s="40"/>
      <c r="K6" s="40"/>
      <c r="L6" s="40">
        <v>1000</v>
      </c>
      <c r="M6" s="40"/>
      <c r="N6" s="40"/>
      <c r="O6" s="40"/>
      <c r="P6" s="40"/>
      <c r="Q6" s="40">
        <v>1000</v>
      </c>
      <c r="R6" s="40">
        <v>859</v>
      </c>
      <c r="S6" s="40">
        <v>1000</v>
      </c>
      <c r="T6" s="40"/>
      <c r="U6" s="40"/>
      <c r="V6" s="40"/>
      <c r="W6" s="40"/>
      <c r="X6" s="40"/>
      <c r="Y6" s="40"/>
      <c r="Z6" s="40"/>
      <c r="AA6" s="40">
        <v>1000</v>
      </c>
      <c r="AB6" s="40">
        <v>1000</v>
      </c>
      <c r="AC6" s="40"/>
      <c r="AD6" s="40"/>
      <c r="AE6" s="64">
        <f>LARGE(E6:AD6,9)+LARGE(E6:AD6,8)+LARGE(E6:AD6,7)+LARGE(E6:AD6,6)+LARGE(E6:AD6,5)+LARGE(E6:AD6,4)+LARGE(E6:AD6,3)+LARGE(E6:AD6,2)+LARGE(E6:AD6,1)</f>
        <v>8676</v>
      </c>
      <c r="AF6" s="65">
        <f t="shared" si="0"/>
        <v>10</v>
      </c>
      <c r="AG6" s="66">
        <f t="shared" si="1"/>
        <v>936</v>
      </c>
      <c r="AH6" s="66">
        <f t="shared" si="2"/>
        <v>6927</v>
      </c>
      <c r="AI6" s="66">
        <f t="shared" si="3"/>
        <v>6000</v>
      </c>
      <c r="AJ6" s="66">
        <f t="shared" si="4"/>
        <v>5000</v>
      </c>
    </row>
    <row r="7" spans="1:36" ht="12.75">
      <c r="A7" s="61">
        <v>3</v>
      </c>
      <c r="B7" s="61" t="s">
        <v>130</v>
      </c>
      <c r="C7" s="63" t="s">
        <v>131</v>
      </c>
      <c r="D7" s="61" t="s">
        <v>132</v>
      </c>
      <c r="E7" s="40"/>
      <c r="F7" s="40"/>
      <c r="G7" s="40">
        <v>839</v>
      </c>
      <c r="H7" s="40">
        <v>867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>
        <v>896</v>
      </c>
      <c r="U7" s="40"/>
      <c r="V7" s="40">
        <v>906</v>
      </c>
      <c r="W7" s="40"/>
      <c r="X7" s="40"/>
      <c r="Y7" s="40"/>
      <c r="Z7" s="40"/>
      <c r="AA7" s="40">
        <v>861</v>
      </c>
      <c r="AB7" s="40">
        <v>867</v>
      </c>
      <c r="AC7" s="40">
        <v>1000</v>
      </c>
      <c r="AD7" s="40">
        <v>1000</v>
      </c>
      <c r="AE7" s="64">
        <f>LARGE(E7:AD7,5)+LARGE(E7:AD7,4)+LARGE(E7:AD7,3)+LARGE(E7:AD7,2)+LARGE(E7:AD7,1)</f>
        <v>4669</v>
      </c>
      <c r="AF7" s="65">
        <f t="shared" si="0"/>
        <v>8</v>
      </c>
      <c r="AG7" s="66">
        <f t="shared" si="1"/>
        <v>872.6666666666666</v>
      </c>
      <c r="AH7" s="66">
        <f t="shared" si="2"/>
        <v>6397</v>
      </c>
      <c r="AI7" s="66">
        <f t="shared" si="3"/>
        <v>5536</v>
      </c>
      <c r="AJ7" s="66">
        <f t="shared" si="4"/>
        <v>4669</v>
      </c>
    </row>
    <row r="8" spans="1:36" ht="12.75">
      <c r="A8" s="61">
        <v>4</v>
      </c>
      <c r="B8" s="61" t="s">
        <v>25</v>
      </c>
      <c r="C8" s="63" t="s">
        <v>26</v>
      </c>
      <c r="D8" s="61" t="s">
        <v>27</v>
      </c>
      <c r="E8" s="40">
        <v>181</v>
      </c>
      <c r="F8" s="40">
        <v>926</v>
      </c>
      <c r="G8" s="40">
        <v>996</v>
      </c>
      <c r="H8" s="40">
        <v>787</v>
      </c>
      <c r="I8" s="40"/>
      <c r="J8" s="40">
        <v>912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>
        <v>949</v>
      </c>
      <c r="W8" s="40"/>
      <c r="X8" s="40"/>
      <c r="Y8" s="40"/>
      <c r="Z8" s="40"/>
      <c r="AA8" s="40">
        <v>909</v>
      </c>
      <c r="AB8" s="40">
        <v>827</v>
      </c>
      <c r="AC8" s="40"/>
      <c r="AD8" s="40"/>
      <c r="AE8" s="64" t="e">
        <f>LARGE(E8:AD8,9)+LARGE(E8:AD8,8)+LARGE(E8:AD8,7)+LARGE(E8:AD8,6)+LARGE(E8:AD8,5)+LARGE(E8:AD8,4)+LARGE(E8:AD8,3)+LARGE(E8:AD8,2)+LARGE(E8:AD8,1)</f>
        <v>#NUM!</v>
      </c>
      <c r="AF8" s="65">
        <f t="shared" si="0"/>
        <v>8</v>
      </c>
      <c r="AG8" s="66">
        <f t="shared" si="1"/>
        <v>810.875</v>
      </c>
      <c r="AH8" s="66">
        <f t="shared" si="2"/>
        <v>6306</v>
      </c>
      <c r="AI8" s="66">
        <f t="shared" si="3"/>
        <v>5519</v>
      </c>
      <c r="AJ8" s="66">
        <f t="shared" si="4"/>
        <v>4692</v>
      </c>
    </row>
    <row r="9" spans="1:36" ht="12.75">
      <c r="A9" s="61">
        <v>5</v>
      </c>
      <c r="B9" s="61" t="s">
        <v>33</v>
      </c>
      <c r="C9" s="63" t="s">
        <v>34</v>
      </c>
      <c r="D9" s="61" t="s">
        <v>151</v>
      </c>
      <c r="E9" s="40"/>
      <c r="F9" s="40"/>
      <c r="G9" s="40">
        <v>509</v>
      </c>
      <c r="H9" s="40">
        <v>157</v>
      </c>
      <c r="I9" s="40"/>
      <c r="J9" s="40"/>
      <c r="K9" s="40"/>
      <c r="L9" s="40"/>
      <c r="M9" s="40"/>
      <c r="N9" s="40"/>
      <c r="O9" s="40"/>
      <c r="P9" s="40"/>
      <c r="Q9" s="40">
        <v>977</v>
      </c>
      <c r="R9" s="40">
        <v>979</v>
      </c>
      <c r="S9" s="40">
        <v>998</v>
      </c>
      <c r="T9" s="40"/>
      <c r="U9" s="40"/>
      <c r="V9" s="40"/>
      <c r="W9" s="40"/>
      <c r="X9" s="40"/>
      <c r="Y9" s="40"/>
      <c r="Z9" s="40"/>
      <c r="AA9" s="40"/>
      <c r="AB9" s="40"/>
      <c r="AC9" s="40">
        <v>921</v>
      </c>
      <c r="AD9" s="40">
        <v>962</v>
      </c>
      <c r="AE9" s="64" t="e">
        <f>LARGE(E9:AD9,9)+LARGE(E9:AD9,8)+LARGE(E9:AD9,7)+LARGE(E9:AD9,6)+LARGE(E9:AD9,5)+LARGE(E9:AD9,4)+LARGE(E9:AD9,3)+LARGE(E9:AD9,2)+LARGE(E9:AD9,1)</f>
        <v>#NUM!</v>
      </c>
      <c r="AF9" s="65">
        <f t="shared" si="0"/>
        <v>7</v>
      </c>
      <c r="AG9" s="66">
        <f t="shared" si="1"/>
        <v>724</v>
      </c>
      <c r="AH9" s="66">
        <f t="shared" si="2"/>
        <v>5503</v>
      </c>
      <c r="AI9" s="66">
        <f t="shared" si="3"/>
        <v>5346</v>
      </c>
      <c r="AJ9" s="66">
        <f t="shared" si="4"/>
        <v>4837</v>
      </c>
    </row>
    <row r="10" spans="1:36" ht="12.75">
      <c r="A10" s="61">
        <v>6</v>
      </c>
      <c r="B10" s="61" t="s">
        <v>106</v>
      </c>
      <c r="C10" s="63" t="s">
        <v>71</v>
      </c>
      <c r="D10" s="61" t="s">
        <v>113</v>
      </c>
      <c r="E10" s="40">
        <v>696</v>
      </c>
      <c r="F10" s="40">
        <v>827</v>
      </c>
      <c r="G10" s="40">
        <v>824</v>
      </c>
      <c r="H10" s="40">
        <v>899</v>
      </c>
      <c r="I10" s="40"/>
      <c r="J10" s="40"/>
      <c r="K10" s="40"/>
      <c r="L10" s="40"/>
      <c r="M10" s="40"/>
      <c r="N10" s="40"/>
      <c r="O10" s="40"/>
      <c r="P10" s="40"/>
      <c r="Q10" s="40">
        <v>876</v>
      </c>
      <c r="R10" s="40">
        <v>875</v>
      </c>
      <c r="S10" s="40">
        <v>929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64" t="e">
        <f>LARGE(E10:AD10,8)+LARGE(E10:AD10,7)+LARGE(E10:AD10,6)+LARGE(E10:AD10,5)+LARGE(E10:AD10,4)+LARGE(E10:AD10,3)+LARGE(E10:AD10,2)+LARGE(E10:AD10,1)</f>
        <v>#NUM!</v>
      </c>
      <c r="AF10" s="65">
        <f t="shared" si="0"/>
        <v>7</v>
      </c>
      <c r="AG10" s="66">
        <f t="shared" si="1"/>
        <v>846.5714285714286</v>
      </c>
      <c r="AH10" s="66">
        <f t="shared" si="2"/>
        <v>5926</v>
      </c>
      <c r="AI10" s="66">
        <f t="shared" si="3"/>
        <v>5230</v>
      </c>
      <c r="AJ10" s="66">
        <f t="shared" si="4"/>
        <v>4406</v>
      </c>
    </row>
    <row r="11" spans="1:36" ht="12.75">
      <c r="A11" s="61">
        <v>7</v>
      </c>
      <c r="B11" s="62" t="s">
        <v>139</v>
      </c>
      <c r="C11" s="63" t="s">
        <v>140</v>
      </c>
      <c r="D11" s="61" t="s">
        <v>104</v>
      </c>
      <c r="E11" s="40">
        <v>222</v>
      </c>
      <c r="F11" s="40">
        <v>889</v>
      </c>
      <c r="G11" s="40"/>
      <c r="H11" s="40"/>
      <c r="I11" s="40"/>
      <c r="J11" s="40">
        <v>826</v>
      </c>
      <c r="K11" s="40"/>
      <c r="L11" s="40"/>
      <c r="M11" s="40"/>
      <c r="N11" s="40"/>
      <c r="O11" s="40"/>
      <c r="P11" s="40"/>
      <c r="Q11" s="40">
        <v>994</v>
      </c>
      <c r="R11" s="40">
        <v>870</v>
      </c>
      <c r="S11" s="40">
        <v>975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64">
        <f>SUM(E11:AD11)</f>
        <v>4776</v>
      </c>
      <c r="AF11" s="65">
        <f t="shared" si="0"/>
        <v>6</v>
      </c>
      <c r="AG11" s="66">
        <f t="shared" si="1"/>
        <v>796</v>
      </c>
      <c r="AH11" s="66" t="e">
        <f t="shared" si="2"/>
        <v>#NUM!</v>
      </c>
      <c r="AI11" s="66">
        <f t="shared" si="3"/>
        <v>4776</v>
      </c>
      <c r="AJ11" s="66">
        <f t="shared" si="4"/>
        <v>4554</v>
      </c>
    </row>
    <row r="12" spans="1:36" ht="12.75">
      <c r="A12" s="61">
        <v>8</v>
      </c>
      <c r="B12" s="61" t="s">
        <v>148</v>
      </c>
      <c r="C12" s="63" t="s">
        <v>60</v>
      </c>
      <c r="D12" s="61" t="s">
        <v>142</v>
      </c>
      <c r="E12" s="67"/>
      <c r="F12" s="67"/>
      <c r="G12" s="67">
        <v>767</v>
      </c>
      <c r="H12" s="67">
        <v>804</v>
      </c>
      <c r="I12" s="67"/>
      <c r="J12" s="67"/>
      <c r="K12" s="67">
        <v>571</v>
      </c>
      <c r="L12" s="67"/>
      <c r="M12" s="67"/>
      <c r="N12" s="67"/>
      <c r="O12" s="67"/>
      <c r="P12" s="67"/>
      <c r="Q12" s="67"/>
      <c r="R12" s="67"/>
      <c r="S12" s="67"/>
      <c r="T12" s="67">
        <v>398</v>
      </c>
      <c r="U12" s="67">
        <v>1000</v>
      </c>
      <c r="V12" s="67"/>
      <c r="W12" s="67"/>
      <c r="X12" s="63"/>
      <c r="Y12" s="67"/>
      <c r="Z12" s="67"/>
      <c r="AA12" s="67"/>
      <c r="AB12" s="67"/>
      <c r="AC12" s="67">
        <v>372</v>
      </c>
      <c r="AD12" s="67">
        <v>850</v>
      </c>
      <c r="AE12" s="64">
        <f>SUM(E12:AD12)</f>
        <v>4762</v>
      </c>
      <c r="AF12" s="65">
        <f t="shared" si="0"/>
        <v>7</v>
      </c>
      <c r="AG12" s="66">
        <f t="shared" si="1"/>
        <v>708</v>
      </c>
      <c r="AH12" s="66">
        <f t="shared" si="2"/>
        <v>4762</v>
      </c>
      <c r="AI12" s="66">
        <f t="shared" si="3"/>
        <v>4390</v>
      </c>
      <c r="AJ12" s="66">
        <f t="shared" si="4"/>
        <v>3992</v>
      </c>
    </row>
    <row r="13" spans="1:36" ht="12.75">
      <c r="A13" s="61">
        <v>9</v>
      </c>
      <c r="B13" s="61" t="s">
        <v>76</v>
      </c>
      <c r="C13" s="63" t="s">
        <v>77</v>
      </c>
      <c r="D13" s="61" t="s">
        <v>113</v>
      </c>
      <c r="E13" s="40"/>
      <c r="F13" s="40"/>
      <c r="G13" s="40"/>
      <c r="H13" s="40"/>
      <c r="I13" s="40"/>
      <c r="J13" s="40">
        <v>807</v>
      </c>
      <c r="K13" s="40"/>
      <c r="L13" s="40">
        <v>95</v>
      </c>
      <c r="M13" s="40"/>
      <c r="N13" s="40"/>
      <c r="O13" s="40"/>
      <c r="P13" s="40"/>
      <c r="Q13" s="40">
        <v>939</v>
      </c>
      <c r="R13" s="40">
        <v>894</v>
      </c>
      <c r="S13" s="40">
        <v>893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64" t="e">
        <f>LARGE(E13:AD13,8)+LARGE(E13:AD13,7)+LARGE(E13:AD13,6)+LARGE(E13:AD13,5)+LARGE(E13:AD13,4)+LARGE(E13:AD13,3)+LARGE(E13:AD13,2)+LARGE(E13:AD13,1)</f>
        <v>#NUM!</v>
      </c>
      <c r="AF13" s="65">
        <f t="shared" si="0"/>
        <v>5</v>
      </c>
      <c r="AG13" s="66">
        <f t="shared" si="1"/>
        <v>725.6</v>
      </c>
      <c r="AH13" s="66" t="e">
        <f t="shared" si="2"/>
        <v>#NUM!</v>
      </c>
      <c r="AI13" s="66" t="e">
        <f t="shared" si="3"/>
        <v>#NUM!</v>
      </c>
      <c r="AJ13" s="66">
        <f t="shared" si="4"/>
        <v>3628</v>
      </c>
    </row>
    <row r="14" spans="1:36" ht="12.75">
      <c r="A14" s="61">
        <v>10</v>
      </c>
      <c r="B14" s="61" t="s">
        <v>37</v>
      </c>
      <c r="C14" s="63" t="s">
        <v>238</v>
      </c>
      <c r="D14" s="61" t="s">
        <v>39</v>
      </c>
      <c r="E14" s="40">
        <v>206</v>
      </c>
      <c r="F14" s="40">
        <v>833</v>
      </c>
      <c r="G14" s="40">
        <v>140</v>
      </c>
      <c r="H14" s="40">
        <v>0</v>
      </c>
      <c r="I14" s="40"/>
      <c r="J14" s="40"/>
      <c r="K14" s="40">
        <v>694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64">
        <f>LARGE(E14:AD14,5)+LARGE(E14:AD14,4)+LARGE(E14:AD14,3)+LARGE(E14:AD14,2)+LARGE(E14:AD14,1)</f>
        <v>1873</v>
      </c>
      <c r="AF14" s="65">
        <f t="shared" si="0"/>
        <v>5</v>
      </c>
      <c r="AG14" s="66">
        <f t="shared" si="1"/>
        <v>374.6</v>
      </c>
      <c r="AH14" s="66" t="e">
        <f t="shared" si="2"/>
        <v>#NUM!</v>
      </c>
      <c r="AI14" s="66" t="e">
        <f t="shared" si="3"/>
        <v>#NUM!</v>
      </c>
      <c r="AJ14" s="66">
        <f t="shared" si="4"/>
        <v>1873</v>
      </c>
    </row>
    <row r="15" spans="1:36" ht="12.75">
      <c r="A15" s="61">
        <v>11</v>
      </c>
      <c r="B15" s="61" t="s">
        <v>65</v>
      </c>
      <c r="C15" s="63" t="s">
        <v>66</v>
      </c>
      <c r="D15" s="61" t="s">
        <v>239</v>
      </c>
      <c r="E15" s="40">
        <v>132</v>
      </c>
      <c r="F15" s="40">
        <v>741</v>
      </c>
      <c r="G15" s="40">
        <v>541</v>
      </c>
      <c r="H15" s="40">
        <v>235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64" t="e">
        <f>LARGE(E15:AD15,9)+LARGE(E15:AD15,8)+LARGE(E15:AD15,7)+LARGE(E15:AD15,6)+LARGE(E15:AD15,5)+LARGE(E15:AD15,4)+LARGE(E15:AD15,3)+LARGE(E15:AD15,2)+LARGE(E15:AD15,1)</f>
        <v>#NUM!</v>
      </c>
      <c r="AF15" s="65">
        <f t="shared" si="0"/>
        <v>4</v>
      </c>
      <c r="AG15" s="66">
        <f t="shared" si="1"/>
        <v>412.25</v>
      </c>
      <c r="AH15" s="66" t="e">
        <f t="shared" si="2"/>
        <v>#NUM!</v>
      </c>
      <c r="AI15" s="66" t="e">
        <f t="shared" si="3"/>
        <v>#NUM!</v>
      </c>
      <c r="AJ15" s="66" t="e">
        <f t="shared" si="4"/>
        <v>#NUM!</v>
      </c>
    </row>
    <row r="16" spans="1:36" ht="12.75">
      <c r="A16" s="61">
        <v>12</v>
      </c>
      <c r="B16" s="61" t="s">
        <v>19</v>
      </c>
      <c r="C16" s="63" t="s">
        <v>237</v>
      </c>
      <c r="D16" s="61" t="s">
        <v>107</v>
      </c>
      <c r="E16" s="40">
        <v>277</v>
      </c>
      <c r="F16" s="40">
        <v>834</v>
      </c>
      <c r="G16" s="40"/>
      <c r="H16" s="40"/>
      <c r="I16" s="40"/>
      <c r="J16" s="40"/>
      <c r="K16" s="40"/>
      <c r="L16" s="40">
        <v>143</v>
      </c>
      <c r="M16" s="40"/>
      <c r="N16" s="40"/>
      <c r="O16" s="40"/>
      <c r="P16" s="40"/>
      <c r="Q16" s="40"/>
      <c r="R16" s="40"/>
      <c r="S16" s="40"/>
      <c r="T16" s="40"/>
      <c r="U16" s="40"/>
      <c r="V16" s="40">
        <v>941</v>
      </c>
      <c r="W16" s="40"/>
      <c r="X16" s="40"/>
      <c r="Y16" s="40"/>
      <c r="Z16" s="40"/>
      <c r="AA16" s="40"/>
      <c r="AB16" s="40"/>
      <c r="AC16" s="40"/>
      <c r="AD16" s="40"/>
      <c r="AE16" s="64" t="e">
        <f>LARGE(E16:AD16,9)+LARGE(E16:AD16,8)+LARGE(E16:AD16,7)+LARGE(E16:AD16,6)+LARGE(E16:AD16,5)+LARGE(E16:AD16,4)+LARGE(E16:AD16,3)+LARGE(E16:AD16,2)+LARGE(E16:AD16,1)</f>
        <v>#NUM!</v>
      </c>
      <c r="AF16" s="65">
        <f t="shared" si="0"/>
        <v>4</v>
      </c>
      <c r="AG16" s="66">
        <f t="shared" si="1"/>
        <v>548.75</v>
      </c>
      <c r="AH16" s="66" t="e">
        <f t="shared" si="2"/>
        <v>#NUM!</v>
      </c>
      <c r="AI16" s="66" t="e">
        <f t="shared" si="3"/>
        <v>#NUM!</v>
      </c>
      <c r="AJ16" s="66" t="e">
        <f t="shared" si="4"/>
        <v>#NUM!</v>
      </c>
    </row>
    <row r="17" spans="1:36" ht="12.75">
      <c r="A17" s="61">
        <v>13</v>
      </c>
      <c r="B17" s="61" t="s">
        <v>35</v>
      </c>
      <c r="C17" s="63" t="s">
        <v>154</v>
      </c>
      <c r="D17" s="61" t="s">
        <v>159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>
        <v>410</v>
      </c>
      <c r="U17" s="40">
        <v>931</v>
      </c>
      <c r="V17" s="40"/>
      <c r="W17" s="40"/>
      <c r="X17" s="63"/>
      <c r="Y17" s="40"/>
      <c r="Z17" s="40"/>
      <c r="AA17" s="40"/>
      <c r="AB17" s="40"/>
      <c r="AC17" s="40">
        <v>374</v>
      </c>
      <c r="AD17" s="40">
        <v>855</v>
      </c>
      <c r="AE17" s="64">
        <f>SUM(E17:AD17)</f>
        <v>2570</v>
      </c>
      <c r="AF17" s="65">
        <f t="shared" si="0"/>
        <v>4</v>
      </c>
      <c r="AG17" s="66">
        <f t="shared" si="1"/>
        <v>670.5</v>
      </c>
      <c r="AH17" s="66" t="e">
        <f t="shared" si="2"/>
        <v>#NUM!</v>
      </c>
      <c r="AI17" s="66" t="e">
        <f t="shared" si="3"/>
        <v>#NUM!</v>
      </c>
      <c r="AJ17" s="66" t="e">
        <f t="shared" si="4"/>
        <v>#NUM!</v>
      </c>
    </row>
    <row r="18" spans="1:36" ht="12.75">
      <c r="A18" s="61">
        <v>14</v>
      </c>
      <c r="B18" s="61" t="s">
        <v>136</v>
      </c>
      <c r="C18" s="63" t="s">
        <v>137</v>
      </c>
      <c r="D18" s="61" t="s">
        <v>107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>
        <v>708</v>
      </c>
      <c r="R18" s="40">
        <v>740</v>
      </c>
      <c r="S18" s="40">
        <v>84</v>
      </c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64" t="e">
        <f>LARGE(E18:AD18,8)+LARGE(E18:AD18,7)+LARGE(E18:AD18,6)+LARGE(E18:AD18,5)+LARGE(E18:AD18,4)+LARGE(E18:AD18,3)+LARGE(E18:AD18,2)+LARGE(E18:AD18,1)</f>
        <v>#NUM!</v>
      </c>
      <c r="AF18" s="65">
        <f t="shared" si="0"/>
        <v>3</v>
      </c>
      <c r="AG18" s="66">
        <f>AVERAGE(E18:AD18)</f>
        <v>510.6666666666667</v>
      </c>
      <c r="AH18" s="66" t="e">
        <f t="shared" si="2"/>
        <v>#NUM!</v>
      </c>
      <c r="AI18" s="66" t="e">
        <f t="shared" si="3"/>
        <v>#NUM!</v>
      </c>
      <c r="AJ18" s="66" t="e">
        <f t="shared" si="4"/>
        <v>#NUM!</v>
      </c>
    </row>
    <row r="19" spans="1:36" ht="12.75">
      <c r="A19" s="61">
        <v>15</v>
      </c>
      <c r="B19" s="61" t="s">
        <v>42</v>
      </c>
      <c r="C19" s="63" t="s">
        <v>133</v>
      </c>
      <c r="D19" s="61" t="s">
        <v>44</v>
      </c>
      <c r="E19" s="40"/>
      <c r="F19" s="40"/>
      <c r="G19" s="40"/>
      <c r="H19" s="40"/>
      <c r="I19" s="40"/>
      <c r="J19" s="40">
        <v>846</v>
      </c>
      <c r="K19" s="40"/>
      <c r="L19" s="40"/>
      <c r="M19" s="40"/>
      <c r="N19" s="40"/>
      <c r="O19" s="40"/>
      <c r="P19" s="40"/>
      <c r="Q19" s="40">
        <v>817</v>
      </c>
      <c r="R19" s="40">
        <v>918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64" t="e">
        <f>LARGE(E19:AD19,5)+LARGE(E19:AD19,4)+LARGE(E19:AD19,3)+LARGE(E19:AD19,2)+LARGE(E19:AD19,1)</f>
        <v>#NUM!</v>
      </c>
      <c r="AF19" s="65">
        <f t="shared" si="0"/>
        <v>3</v>
      </c>
      <c r="AG19" s="66">
        <f aca="true" t="shared" si="5" ref="AG19:AG34">AVERAGE(E19:AB19)</f>
        <v>860.3333333333334</v>
      </c>
      <c r="AH19" s="66" t="e">
        <f t="shared" si="2"/>
        <v>#NUM!</v>
      </c>
      <c r="AI19" s="66" t="e">
        <f t="shared" si="3"/>
        <v>#NUM!</v>
      </c>
      <c r="AJ19" s="66" t="e">
        <f t="shared" si="4"/>
        <v>#NUM!</v>
      </c>
    </row>
    <row r="20" spans="1:36" ht="12.75">
      <c r="A20" s="61">
        <v>16</v>
      </c>
      <c r="B20" s="61" t="s">
        <v>213</v>
      </c>
      <c r="C20" s="63" t="s">
        <v>153</v>
      </c>
      <c r="D20" s="61" t="s">
        <v>193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>
        <v>389</v>
      </c>
      <c r="U20" s="40">
        <v>870</v>
      </c>
      <c r="V20" s="40"/>
      <c r="W20" s="40"/>
      <c r="X20" s="63"/>
      <c r="Y20" s="40"/>
      <c r="Z20" s="40"/>
      <c r="AA20" s="40"/>
      <c r="AB20" s="40"/>
      <c r="AC20" s="40">
        <v>769</v>
      </c>
      <c r="AD20" s="40"/>
      <c r="AE20" s="64">
        <f>SUM(E20:AD20)</f>
        <v>2028</v>
      </c>
      <c r="AF20" s="65">
        <f t="shared" si="0"/>
        <v>3</v>
      </c>
      <c r="AG20" s="66">
        <f t="shared" si="5"/>
        <v>629.5</v>
      </c>
      <c r="AH20" s="66" t="e">
        <f t="shared" si="2"/>
        <v>#NUM!</v>
      </c>
      <c r="AI20" s="66" t="e">
        <f t="shared" si="3"/>
        <v>#NUM!</v>
      </c>
      <c r="AJ20" s="66" t="e">
        <f t="shared" si="4"/>
        <v>#NUM!</v>
      </c>
    </row>
    <row r="21" spans="1:36" ht="12.75">
      <c r="A21" s="61">
        <v>17</v>
      </c>
      <c r="B21" s="61" t="s">
        <v>40</v>
      </c>
      <c r="C21" s="63" t="s">
        <v>41</v>
      </c>
      <c r="D21" s="61" t="s">
        <v>39</v>
      </c>
      <c r="E21" s="67"/>
      <c r="F21" s="68"/>
      <c r="G21" s="68"/>
      <c r="H21" s="68"/>
      <c r="I21" s="68"/>
      <c r="J21" s="68">
        <v>711</v>
      </c>
      <c r="K21" s="68"/>
      <c r="L21" s="68"/>
      <c r="M21" s="68"/>
      <c r="N21" s="68"/>
      <c r="O21" s="68"/>
      <c r="P21" s="68"/>
      <c r="Q21" s="68"/>
      <c r="R21" s="68"/>
      <c r="S21" s="67"/>
      <c r="T21" s="67"/>
      <c r="U21" s="67"/>
      <c r="V21" s="67"/>
      <c r="W21" s="67"/>
      <c r="X21" s="67"/>
      <c r="Y21" s="67"/>
      <c r="Z21" s="67"/>
      <c r="AA21" s="67">
        <v>882</v>
      </c>
      <c r="AB21" s="67">
        <v>916</v>
      </c>
      <c r="AC21" s="67"/>
      <c r="AD21" s="67"/>
      <c r="AE21" s="64">
        <f>SUM(E21:AD21)</f>
        <v>2509</v>
      </c>
      <c r="AF21" s="65">
        <f t="shared" si="0"/>
        <v>3</v>
      </c>
      <c r="AG21" s="66">
        <f t="shared" si="5"/>
        <v>836.3333333333334</v>
      </c>
      <c r="AH21" s="66" t="e">
        <f t="shared" si="2"/>
        <v>#NUM!</v>
      </c>
      <c r="AI21" s="66" t="e">
        <f t="shared" si="3"/>
        <v>#NUM!</v>
      </c>
      <c r="AJ21" s="66" t="e">
        <f t="shared" si="4"/>
        <v>#NUM!</v>
      </c>
    </row>
    <row r="22" spans="1:36" ht="12.75">
      <c r="A22" s="61">
        <v>18</v>
      </c>
      <c r="B22" s="61" t="s">
        <v>241</v>
      </c>
      <c r="C22" s="63" t="s">
        <v>242</v>
      </c>
      <c r="D22" s="61" t="s">
        <v>132</v>
      </c>
      <c r="E22" s="40"/>
      <c r="F22" s="40"/>
      <c r="G22" s="40"/>
      <c r="H22" s="40">
        <v>989</v>
      </c>
      <c r="I22" s="40"/>
      <c r="J22" s="40"/>
      <c r="K22" s="40"/>
      <c r="L22" s="40">
        <v>144</v>
      </c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40"/>
      <c r="X22" s="40"/>
      <c r="Y22" s="40"/>
      <c r="Z22" s="40"/>
      <c r="AA22" s="40"/>
      <c r="AB22" s="40"/>
      <c r="AC22" s="40"/>
      <c r="AD22" s="40"/>
      <c r="AE22" s="64" t="e">
        <f>LARGE(E22:AD22,7)+LARGE(E22:AD22,6)+LARGE(E22:AD22,5)+LARGE(E22:AD22,4)+LARGE(E22:AD22,3)+LARGE(E22:AD22,2)+LARGE(E22:AD22,1)</f>
        <v>#NUM!</v>
      </c>
      <c r="AF22" s="65">
        <f t="shared" si="0"/>
        <v>2</v>
      </c>
      <c r="AG22" s="66">
        <f t="shared" si="5"/>
        <v>566.5</v>
      </c>
      <c r="AH22" s="66" t="e">
        <f t="shared" si="2"/>
        <v>#NUM!</v>
      </c>
      <c r="AI22" s="66" t="e">
        <f t="shared" si="3"/>
        <v>#NUM!</v>
      </c>
      <c r="AJ22" s="66" t="e">
        <f t="shared" si="4"/>
        <v>#NUM!</v>
      </c>
    </row>
    <row r="23" spans="1:36" ht="12.75">
      <c r="A23" s="61">
        <v>19</v>
      </c>
      <c r="B23" s="61" t="s">
        <v>174</v>
      </c>
      <c r="C23" s="63" t="s">
        <v>175</v>
      </c>
      <c r="D23" s="61" t="s">
        <v>240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>
        <v>673</v>
      </c>
      <c r="U23" s="67"/>
      <c r="V23" s="67"/>
      <c r="W23" s="67"/>
      <c r="X23" s="67"/>
      <c r="Y23" s="67"/>
      <c r="Z23" s="40"/>
      <c r="AA23" s="40"/>
      <c r="AB23" s="40"/>
      <c r="AC23" s="40"/>
      <c r="AD23" s="40">
        <v>639</v>
      </c>
      <c r="AE23" s="64">
        <f>SUM(E23:AD23)</f>
        <v>1312</v>
      </c>
      <c r="AF23" s="65">
        <f t="shared" si="0"/>
        <v>2</v>
      </c>
      <c r="AG23" s="66">
        <f t="shared" si="5"/>
        <v>673</v>
      </c>
      <c r="AH23" s="66" t="e">
        <f t="shared" si="2"/>
        <v>#NUM!</v>
      </c>
      <c r="AI23" s="66" t="e">
        <f t="shared" si="3"/>
        <v>#NUM!</v>
      </c>
      <c r="AJ23" s="66" t="e">
        <f t="shared" si="4"/>
        <v>#NUM!</v>
      </c>
    </row>
    <row r="24" spans="1:36" ht="12.75">
      <c r="A24" s="61">
        <v>20</v>
      </c>
      <c r="B24" s="61" t="s">
        <v>67</v>
      </c>
      <c r="C24" s="63" t="s">
        <v>68</v>
      </c>
      <c r="D24" s="61" t="s">
        <v>214</v>
      </c>
      <c r="E24" s="40"/>
      <c r="F24" s="40"/>
      <c r="G24" s="40"/>
      <c r="H24" s="40"/>
      <c r="I24" s="40"/>
      <c r="J24" s="40">
        <v>756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>
        <v>734</v>
      </c>
      <c r="W24" s="40"/>
      <c r="X24" s="40"/>
      <c r="Y24" s="40"/>
      <c r="Z24" s="40"/>
      <c r="AA24" s="40"/>
      <c r="AB24" s="40"/>
      <c r="AC24" s="40"/>
      <c r="AD24" s="40"/>
      <c r="AE24" s="64">
        <f>SUM(E24:AD24)</f>
        <v>1490</v>
      </c>
      <c r="AF24" s="65">
        <f t="shared" si="0"/>
        <v>2</v>
      </c>
      <c r="AG24" s="66">
        <f t="shared" si="5"/>
        <v>745</v>
      </c>
      <c r="AH24" s="66" t="e">
        <f t="shared" si="2"/>
        <v>#NUM!</v>
      </c>
      <c r="AI24" s="66" t="e">
        <f t="shared" si="3"/>
        <v>#NUM!</v>
      </c>
      <c r="AJ24" s="66" t="e">
        <f t="shared" si="4"/>
        <v>#NUM!</v>
      </c>
    </row>
    <row r="25" spans="1:36" ht="12.75">
      <c r="A25" s="61">
        <v>21</v>
      </c>
      <c r="B25" s="61" t="s">
        <v>28</v>
      </c>
      <c r="C25" s="63" t="s">
        <v>29</v>
      </c>
      <c r="D25" s="61" t="s">
        <v>107</v>
      </c>
      <c r="E25" s="40"/>
      <c r="F25" s="40"/>
      <c r="G25" s="40"/>
      <c r="H25" s="40"/>
      <c r="I25" s="40"/>
      <c r="J25" s="40">
        <v>1000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64" t="e">
        <f>LARGE(E25:AD25,6)+LARGE(E25:AD25,5)+LARGE(E25:AD25,4)+LARGE(E25:AD25,3)+LARGE(E25:AD25,2)+LARGE(E25:AD25,1)</f>
        <v>#NUM!</v>
      </c>
      <c r="AF25" s="65">
        <f t="shared" si="0"/>
        <v>1</v>
      </c>
      <c r="AG25" s="66">
        <f t="shared" si="5"/>
        <v>1000</v>
      </c>
      <c r="AH25" s="66" t="e">
        <f t="shared" si="2"/>
        <v>#NUM!</v>
      </c>
      <c r="AI25" s="66" t="e">
        <f t="shared" si="3"/>
        <v>#NUM!</v>
      </c>
      <c r="AJ25" s="66" t="e">
        <f t="shared" si="4"/>
        <v>#NUM!</v>
      </c>
    </row>
    <row r="26" spans="1:36" ht="12.75">
      <c r="A26" s="61">
        <v>22</v>
      </c>
      <c r="B26" s="61" t="s">
        <v>249</v>
      </c>
      <c r="C26" s="63" t="s">
        <v>250</v>
      </c>
      <c r="D26" s="61" t="s">
        <v>123</v>
      </c>
      <c r="E26" s="40"/>
      <c r="F26" s="40"/>
      <c r="G26" s="40"/>
      <c r="H26" s="40"/>
      <c r="I26" s="40"/>
      <c r="J26" s="40"/>
      <c r="K26" s="40"/>
      <c r="L26" s="40">
        <v>771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64">
        <f>SUM(E26:AD26)</f>
        <v>771</v>
      </c>
      <c r="AF26" s="65">
        <f t="shared" si="0"/>
        <v>1</v>
      </c>
      <c r="AG26" s="66">
        <f t="shared" si="5"/>
        <v>771</v>
      </c>
      <c r="AH26" s="66" t="e">
        <f t="shared" si="2"/>
        <v>#NUM!</v>
      </c>
      <c r="AI26" s="66" t="e">
        <f t="shared" si="3"/>
        <v>#NUM!</v>
      </c>
      <c r="AJ26" s="66" t="e">
        <f t="shared" si="4"/>
        <v>#NUM!</v>
      </c>
    </row>
    <row r="27" spans="1:36" ht="12.75">
      <c r="A27" s="61">
        <v>23</v>
      </c>
      <c r="B27" s="61" t="s">
        <v>246</v>
      </c>
      <c r="C27" s="63" t="s">
        <v>247</v>
      </c>
      <c r="D27" s="61" t="s">
        <v>248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>
        <v>775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64">
        <f>SUM(E27:AD27)</f>
        <v>775</v>
      </c>
      <c r="AF27" s="65">
        <f t="shared" si="0"/>
        <v>1</v>
      </c>
      <c r="AG27" s="66">
        <f t="shared" si="5"/>
        <v>775</v>
      </c>
      <c r="AH27" s="66" t="e">
        <f t="shared" si="2"/>
        <v>#NUM!</v>
      </c>
      <c r="AI27" s="66" t="e">
        <f t="shared" si="3"/>
        <v>#NUM!</v>
      </c>
      <c r="AJ27" s="66" t="e">
        <f t="shared" si="4"/>
        <v>#NUM!</v>
      </c>
    </row>
    <row r="28" spans="1:36" ht="12.75">
      <c r="A28" s="61">
        <v>24</v>
      </c>
      <c r="B28" s="61" t="s">
        <v>108</v>
      </c>
      <c r="C28" s="63" t="s">
        <v>109</v>
      </c>
      <c r="D28" s="61" t="s">
        <v>58</v>
      </c>
      <c r="E28" s="67"/>
      <c r="F28" s="68"/>
      <c r="G28" s="68"/>
      <c r="H28" s="68"/>
      <c r="I28" s="68"/>
      <c r="J28" s="68">
        <v>734</v>
      </c>
      <c r="K28" s="68"/>
      <c r="L28" s="68"/>
      <c r="M28" s="68"/>
      <c r="N28" s="68"/>
      <c r="O28" s="68"/>
      <c r="P28" s="68"/>
      <c r="Q28" s="68"/>
      <c r="R28" s="68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4">
        <f>SUM(E28:AD28)</f>
        <v>734</v>
      </c>
      <c r="AF28" s="65">
        <f t="shared" si="0"/>
        <v>1</v>
      </c>
      <c r="AG28" s="66">
        <f t="shared" si="5"/>
        <v>734</v>
      </c>
      <c r="AH28" s="66" t="e">
        <f t="shared" si="2"/>
        <v>#NUM!</v>
      </c>
      <c r="AI28" s="66" t="e">
        <f t="shared" si="3"/>
        <v>#NUM!</v>
      </c>
      <c r="AJ28" s="66" t="e">
        <f t="shared" si="4"/>
        <v>#NUM!</v>
      </c>
    </row>
    <row r="29" spans="1:36" ht="12.75">
      <c r="A29" s="61">
        <v>25</v>
      </c>
      <c r="B29" s="61" t="s">
        <v>243</v>
      </c>
      <c r="C29" s="63" t="s">
        <v>244</v>
      </c>
      <c r="D29" s="61" t="s">
        <v>245</v>
      </c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7"/>
      <c r="T29" s="67"/>
      <c r="U29" s="67"/>
      <c r="V29" s="67">
        <v>847</v>
      </c>
      <c r="W29" s="67"/>
      <c r="X29" s="67"/>
      <c r="Y29" s="67"/>
      <c r="Z29" s="67"/>
      <c r="AA29" s="67"/>
      <c r="AB29" s="67"/>
      <c r="AC29" s="67"/>
      <c r="AD29" s="67"/>
      <c r="AE29" s="64">
        <f>SUM(E29:AD29)</f>
        <v>847</v>
      </c>
      <c r="AF29" s="65">
        <f t="shared" si="0"/>
        <v>1</v>
      </c>
      <c r="AG29" s="66">
        <f t="shared" si="5"/>
        <v>847</v>
      </c>
      <c r="AH29" s="66" t="e">
        <f t="shared" si="2"/>
        <v>#NUM!</v>
      </c>
      <c r="AI29" s="66" t="e">
        <f t="shared" si="3"/>
        <v>#NUM!</v>
      </c>
      <c r="AJ29" s="66" t="e">
        <f t="shared" si="4"/>
        <v>#NUM!</v>
      </c>
    </row>
    <row r="30" spans="1:36" ht="12.75" hidden="1">
      <c r="A30" s="61">
        <v>26</v>
      </c>
      <c r="B30" s="61" t="s">
        <v>200</v>
      </c>
      <c r="C30" s="63" t="s">
        <v>201</v>
      </c>
      <c r="D30" s="61" t="s">
        <v>107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64" t="e">
        <f>LARGE(E30:AD30,5)+LARGE(E30:AD30,4)+LARGE(E30:AD30,3)+LARGE(E30:AD30,2)+LARGE(E30:AD30,1)</f>
        <v>#NUM!</v>
      </c>
      <c r="AF30" s="65">
        <f t="shared" si="0"/>
        <v>0</v>
      </c>
      <c r="AG30" s="50" t="e">
        <f t="shared" si="5"/>
        <v>#DIV/0!</v>
      </c>
      <c r="AH30" s="66" t="e">
        <f t="shared" si="2"/>
        <v>#NUM!</v>
      </c>
      <c r="AI30" s="66" t="e">
        <f t="shared" si="3"/>
        <v>#NUM!</v>
      </c>
      <c r="AJ30" s="66" t="e">
        <f t="shared" si="4"/>
        <v>#NUM!</v>
      </c>
    </row>
    <row r="31" spans="1:36" ht="12.75" hidden="1">
      <c r="A31" s="61">
        <v>27</v>
      </c>
      <c r="B31" s="62" t="s">
        <v>265</v>
      </c>
      <c r="C31" s="63" t="s">
        <v>63</v>
      </c>
      <c r="D31" s="62" t="s">
        <v>266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64" t="e">
        <f>LARGE(E31:AD31,5)+LARGE(E31:AD31,4)+LARGE(E31:AD31,3)+LARGE(E31:AD31,2)+LARGE(E31:AD31,1)</f>
        <v>#NUM!</v>
      </c>
      <c r="AF31" s="65">
        <f t="shared" si="0"/>
        <v>0</v>
      </c>
      <c r="AG31" s="66" t="e">
        <f t="shared" si="5"/>
        <v>#DIV/0!</v>
      </c>
      <c r="AH31" s="66" t="e">
        <f t="shared" si="2"/>
        <v>#NUM!</v>
      </c>
      <c r="AI31" s="66" t="e">
        <f t="shared" si="3"/>
        <v>#NUM!</v>
      </c>
      <c r="AJ31" s="66" t="e">
        <f t="shared" si="4"/>
        <v>#NUM!</v>
      </c>
    </row>
    <row r="32" spans="1:36" ht="12.75" hidden="1">
      <c r="A32" s="61">
        <v>28</v>
      </c>
      <c r="B32" s="61" t="s">
        <v>267</v>
      </c>
      <c r="C32" s="63" t="s">
        <v>268</v>
      </c>
      <c r="D32" s="61" t="s">
        <v>107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64">
        <f>SUM(E32:AD32)</f>
        <v>0</v>
      </c>
      <c r="AF32" s="65">
        <f t="shared" si="0"/>
        <v>0</v>
      </c>
      <c r="AG32" s="66" t="e">
        <f t="shared" si="5"/>
        <v>#DIV/0!</v>
      </c>
      <c r="AH32" s="66" t="e">
        <f t="shared" si="2"/>
        <v>#NUM!</v>
      </c>
      <c r="AI32" s="66" t="e">
        <f t="shared" si="3"/>
        <v>#NUM!</v>
      </c>
      <c r="AJ32" s="66" t="e">
        <f t="shared" si="4"/>
        <v>#NUM!</v>
      </c>
    </row>
    <row r="33" spans="1:36" ht="12.75" hidden="1">
      <c r="A33" s="61">
        <v>29</v>
      </c>
      <c r="B33" s="61" t="s">
        <v>269</v>
      </c>
      <c r="C33" s="63" t="s">
        <v>270</v>
      </c>
      <c r="D33" s="61" t="s">
        <v>271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64">
        <f>SUM(E33:AD33)</f>
        <v>0</v>
      </c>
      <c r="AF33" s="65">
        <f t="shared" si="0"/>
        <v>0</v>
      </c>
      <c r="AG33" s="66" t="e">
        <f t="shared" si="5"/>
        <v>#DIV/0!</v>
      </c>
      <c r="AH33" s="66" t="e">
        <f t="shared" si="2"/>
        <v>#NUM!</v>
      </c>
      <c r="AI33" s="66" t="e">
        <f t="shared" si="3"/>
        <v>#NUM!</v>
      </c>
      <c r="AJ33" s="66" t="e">
        <f t="shared" si="4"/>
        <v>#NUM!</v>
      </c>
    </row>
    <row r="34" spans="1:36" ht="12.75" hidden="1">
      <c r="A34" s="61">
        <v>30</v>
      </c>
      <c r="B34" s="61" t="s">
        <v>217</v>
      </c>
      <c r="C34" s="63" t="s">
        <v>218</v>
      </c>
      <c r="D34" s="61" t="s">
        <v>219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40"/>
      <c r="AA34" s="40"/>
      <c r="AB34" s="40"/>
      <c r="AC34" s="40"/>
      <c r="AD34" s="40"/>
      <c r="AE34" s="64">
        <f>SUM(E34:AD34)</f>
        <v>0</v>
      </c>
      <c r="AF34" s="65">
        <f t="shared" si="0"/>
        <v>0</v>
      </c>
      <c r="AG34" s="66" t="e">
        <f t="shared" si="5"/>
        <v>#DIV/0!</v>
      </c>
      <c r="AH34" s="66" t="e">
        <f t="shared" si="2"/>
        <v>#NUM!</v>
      </c>
      <c r="AI34" s="66" t="e">
        <f t="shared" si="3"/>
        <v>#NUM!</v>
      </c>
      <c r="AJ34" s="66" t="e">
        <f t="shared" si="4"/>
        <v>#NUM!</v>
      </c>
    </row>
    <row r="35" spans="1:32" ht="12.75">
      <c r="A35" s="69"/>
      <c r="B35" s="69"/>
      <c r="C35" s="70"/>
      <c r="D35" s="69"/>
      <c r="E35" s="7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3"/>
      <c r="AF35" s="74"/>
    </row>
    <row r="36" spans="1:33" s="58" customFormat="1" ht="12.75">
      <c r="A36" s="54"/>
      <c r="B36" s="55"/>
      <c r="C36" s="55" t="s">
        <v>221</v>
      </c>
      <c r="D36" s="55"/>
      <c r="E36" s="38" t="s">
        <v>5</v>
      </c>
      <c r="F36" s="38" t="s">
        <v>5</v>
      </c>
      <c r="G36" s="38" t="s">
        <v>4</v>
      </c>
      <c r="H36" s="38" t="s">
        <v>4</v>
      </c>
      <c r="I36" s="38" t="s">
        <v>233</v>
      </c>
      <c r="J36" s="38" t="s">
        <v>233</v>
      </c>
      <c r="K36" s="38" t="s">
        <v>4</v>
      </c>
      <c r="L36" s="38" t="s">
        <v>4</v>
      </c>
      <c r="M36" s="38" t="s">
        <v>6</v>
      </c>
      <c r="N36" s="38" t="s">
        <v>6</v>
      </c>
      <c r="O36" s="38" t="s">
        <v>262</v>
      </c>
      <c r="P36" s="38" t="s">
        <v>262</v>
      </c>
      <c r="Q36" s="38" t="s">
        <v>5</v>
      </c>
      <c r="R36" s="38" t="s">
        <v>5</v>
      </c>
      <c r="S36" s="38" t="s">
        <v>5</v>
      </c>
      <c r="T36" s="38" t="s">
        <v>206</v>
      </c>
      <c r="U36" s="38" t="s">
        <v>206</v>
      </c>
      <c r="V36" s="38" t="s">
        <v>207</v>
      </c>
      <c r="W36" s="38" t="s">
        <v>207</v>
      </c>
      <c r="X36" s="38" t="s">
        <v>4</v>
      </c>
      <c r="Y36" s="38" t="s">
        <v>4</v>
      </c>
      <c r="Z36" s="38" t="s">
        <v>4</v>
      </c>
      <c r="AA36" s="38" t="s">
        <v>6</v>
      </c>
      <c r="AB36" s="38" t="s">
        <v>6</v>
      </c>
      <c r="AC36" s="38" t="s">
        <v>206</v>
      </c>
      <c r="AD36" s="38" t="s">
        <v>206</v>
      </c>
      <c r="AE36" s="56" t="s">
        <v>263</v>
      </c>
      <c r="AF36" s="74"/>
      <c r="AG36" s="58" t="s">
        <v>272</v>
      </c>
    </row>
    <row r="37" spans="1:36" s="58" customFormat="1" ht="12.75">
      <c r="A37" s="59" t="s">
        <v>209</v>
      </c>
      <c r="B37" s="59" t="s">
        <v>10</v>
      </c>
      <c r="C37" s="59" t="s">
        <v>11</v>
      </c>
      <c r="D37" s="59" t="s">
        <v>12</v>
      </c>
      <c r="E37" s="39">
        <v>38787</v>
      </c>
      <c r="F37" s="39">
        <v>38788</v>
      </c>
      <c r="G37" s="39">
        <v>38801</v>
      </c>
      <c r="H37" s="39">
        <v>38802</v>
      </c>
      <c r="I37" s="39">
        <v>38808</v>
      </c>
      <c r="J37" s="39">
        <v>38809</v>
      </c>
      <c r="K37" s="39">
        <v>38815</v>
      </c>
      <c r="L37" s="39">
        <v>38816</v>
      </c>
      <c r="M37" s="39">
        <v>38836</v>
      </c>
      <c r="N37" s="39">
        <v>38837</v>
      </c>
      <c r="O37" s="39">
        <v>38843</v>
      </c>
      <c r="P37" s="39">
        <v>38844</v>
      </c>
      <c r="Q37" s="39">
        <v>38864</v>
      </c>
      <c r="R37" s="39">
        <v>38500</v>
      </c>
      <c r="S37" s="39">
        <v>38501</v>
      </c>
      <c r="T37" s="39">
        <v>38878</v>
      </c>
      <c r="U37" s="39">
        <v>38879</v>
      </c>
      <c r="V37" s="39">
        <v>38892</v>
      </c>
      <c r="W37" s="39">
        <v>38893</v>
      </c>
      <c r="X37" s="39">
        <v>38962</v>
      </c>
      <c r="Y37" s="39">
        <v>38963</v>
      </c>
      <c r="Z37" s="39">
        <v>38964</v>
      </c>
      <c r="AA37" s="39">
        <v>38969</v>
      </c>
      <c r="AB37" s="39">
        <v>38970</v>
      </c>
      <c r="AC37" s="39">
        <v>38976</v>
      </c>
      <c r="AD37" s="39">
        <v>38977</v>
      </c>
      <c r="AE37" s="60" t="s">
        <v>184</v>
      </c>
      <c r="AF37" s="57" t="s">
        <v>16</v>
      </c>
      <c r="AG37" s="57" t="s">
        <v>17</v>
      </c>
      <c r="AH37" s="57" t="s">
        <v>126</v>
      </c>
      <c r="AI37" s="57" t="s">
        <v>127</v>
      </c>
      <c r="AJ37" s="57" t="s">
        <v>128</v>
      </c>
    </row>
    <row r="38" spans="1:36" ht="12.75">
      <c r="A38" s="61">
        <v>1</v>
      </c>
      <c r="B38" s="61" t="s">
        <v>22</v>
      </c>
      <c r="C38" s="63" t="s">
        <v>103</v>
      </c>
      <c r="D38" s="61" t="s">
        <v>104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>
        <v>725</v>
      </c>
      <c r="U38" s="67">
        <v>1000</v>
      </c>
      <c r="V38" s="67">
        <v>978</v>
      </c>
      <c r="W38" s="67"/>
      <c r="X38" s="63"/>
      <c r="Y38" s="67"/>
      <c r="Z38" s="67"/>
      <c r="AA38" s="67">
        <v>900</v>
      </c>
      <c r="AB38" s="67">
        <v>1000</v>
      </c>
      <c r="AC38" s="67">
        <v>1000</v>
      </c>
      <c r="AD38" s="67">
        <v>1000</v>
      </c>
      <c r="AE38" s="64">
        <f aca="true" t="shared" si="6" ref="AE38:AE49">SUM(E38:AD38)</f>
        <v>6603</v>
      </c>
      <c r="AF38" s="65">
        <f aca="true" t="shared" si="7" ref="AF38:AF49">COUNT(E38:AD38)</f>
        <v>7</v>
      </c>
      <c r="AG38" s="66">
        <f aca="true" t="shared" si="8" ref="AG38:AG49">AVERAGE(E38:AB38)</f>
        <v>920.6</v>
      </c>
      <c r="AH38" s="66">
        <f aca="true" t="shared" si="9" ref="AH38:AH49">LARGE(E38:AD38,7)+LARGE(E38:AD38,6)+LARGE(E38:AD38,5)+LARGE(E38:AD38,4)+LARGE(E38:AD38,3)+LARGE(E38:AD38,2)+LARGE(E38:AD38,1)</f>
        <v>6603</v>
      </c>
      <c r="AI38" s="66">
        <f aca="true" t="shared" si="10" ref="AI38:AI49">LARGE(E38:AD38,6)+LARGE(E38:AD38,5)+LARGE(E38:AD38,4)+LARGE(E38:AD38,3)+LARGE(E38:AD38,2)+LARGE(E38:AD38,1)</f>
        <v>5878</v>
      </c>
      <c r="AJ38" s="66">
        <f aca="true" t="shared" si="11" ref="AJ38:AJ49">LARGE(E38:AD38,5)+LARGE(E38:AD38,4)+LARGE(E38:AD38,3)+LARGE(E38:AD38,2)+LARGE(E38:AD38,1)</f>
        <v>4978</v>
      </c>
    </row>
    <row r="39" spans="1:36" ht="12.75">
      <c r="A39" s="61">
        <v>2</v>
      </c>
      <c r="B39" s="61" t="s">
        <v>53</v>
      </c>
      <c r="C39" s="63" t="s">
        <v>54</v>
      </c>
      <c r="D39" s="61" t="s">
        <v>117</v>
      </c>
      <c r="E39" s="67"/>
      <c r="F39" s="67"/>
      <c r="G39" s="67">
        <v>732</v>
      </c>
      <c r="H39" s="67">
        <v>876</v>
      </c>
      <c r="I39" s="67"/>
      <c r="J39" s="67"/>
      <c r="K39" s="67"/>
      <c r="L39" s="67">
        <v>1000</v>
      </c>
      <c r="M39" s="67"/>
      <c r="N39" s="67"/>
      <c r="O39" s="67"/>
      <c r="P39" s="67"/>
      <c r="Q39" s="67">
        <v>832</v>
      </c>
      <c r="R39" s="67">
        <v>960</v>
      </c>
      <c r="S39" s="67"/>
      <c r="T39" s="67"/>
      <c r="U39" s="67"/>
      <c r="V39" s="67"/>
      <c r="W39" s="67"/>
      <c r="X39" s="63"/>
      <c r="Y39" s="67"/>
      <c r="Z39" s="67"/>
      <c r="AA39" s="67"/>
      <c r="AB39" s="67"/>
      <c r="AC39" s="67"/>
      <c r="AD39" s="67"/>
      <c r="AE39" s="64">
        <f t="shared" si="6"/>
        <v>4400</v>
      </c>
      <c r="AF39" s="65">
        <f t="shared" si="7"/>
        <v>5</v>
      </c>
      <c r="AG39" s="66">
        <f t="shared" si="8"/>
        <v>880</v>
      </c>
      <c r="AH39" s="66" t="e">
        <f t="shared" si="9"/>
        <v>#NUM!</v>
      </c>
      <c r="AI39" s="66" t="e">
        <f t="shared" si="10"/>
        <v>#NUM!</v>
      </c>
      <c r="AJ39" s="66">
        <f t="shared" si="11"/>
        <v>4400</v>
      </c>
    </row>
    <row r="40" spans="1:36" ht="12.75">
      <c r="A40" s="61">
        <v>3</v>
      </c>
      <c r="B40" s="61">
        <v>777</v>
      </c>
      <c r="C40" s="63" t="s">
        <v>112</v>
      </c>
      <c r="D40" s="61" t="s">
        <v>113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>
        <v>1000</v>
      </c>
      <c r="R40" s="67">
        <v>1000</v>
      </c>
      <c r="S40" s="67">
        <v>918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4">
        <f t="shared" si="6"/>
        <v>2918</v>
      </c>
      <c r="AF40" s="65">
        <f t="shared" si="7"/>
        <v>3</v>
      </c>
      <c r="AG40" s="66">
        <f t="shared" si="8"/>
        <v>972.6666666666666</v>
      </c>
      <c r="AH40" s="66" t="e">
        <f t="shared" si="9"/>
        <v>#NUM!</v>
      </c>
      <c r="AI40" s="66" t="e">
        <f t="shared" si="10"/>
        <v>#NUM!</v>
      </c>
      <c r="AJ40" s="66" t="e">
        <f t="shared" si="11"/>
        <v>#NUM!</v>
      </c>
    </row>
    <row r="41" spans="1:36" ht="12.75">
      <c r="A41" s="61">
        <v>4</v>
      </c>
      <c r="B41" s="61">
        <v>22</v>
      </c>
      <c r="C41" s="63" t="s">
        <v>141</v>
      </c>
      <c r="D41" s="61" t="s">
        <v>142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>
        <v>914</v>
      </c>
      <c r="R41" s="67">
        <v>881</v>
      </c>
      <c r="S41" s="67">
        <v>1000</v>
      </c>
      <c r="T41" s="67"/>
      <c r="U41" s="67"/>
      <c r="V41" s="67"/>
      <c r="W41" s="67"/>
      <c r="X41" s="63"/>
      <c r="Y41" s="67"/>
      <c r="Z41" s="40"/>
      <c r="AA41" s="40"/>
      <c r="AB41" s="40"/>
      <c r="AC41" s="40"/>
      <c r="AD41" s="40"/>
      <c r="AE41" s="64">
        <f t="shared" si="6"/>
        <v>2795</v>
      </c>
      <c r="AF41" s="65">
        <f t="shared" si="7"/>
        <v>3</v>
      </c>
      <c r="AG41" s="66">
        <f t="shared" si="8"/>
        <v>931.6666666666666</v>
      </c>
      <c r="AH41" s="66" t="e">
        <f t="shared" si="9"/>
        <v>#NUM!</v>
      </c>
      <c r="AI41" s="66" t="e">
        <f t="shared" si="10"/>
        <v>#NUM!</v>
      </c>
      <c r="AJ41" s="66" t="e">
        <f t="shared" si="11"/>
        <v>#NUM!</v>
      </c>
    </row>
    <row r="42" spans="1:36" ht="12.75">
      <c r="A42" s="61">
        <v>5</v>
      </c>
      <c r="B42" s="61" t="s">
        <v>252</v>
      </c>
      <c r="C42" s="63" t="s">
        <v>253</v>
      </c>
      <c r="D42" s="61" t="s">
        <v>220</v>
      </c>
      <c r="E42" s="67"/>
      <c r="F42" s="67"/>
      <c r="G42" s="67">
        <v>768</v>
      </c>
      <c r="H42" s="67">
        <v>933</v>
      </c>
      <c r="I42" s="67"/>
      <c r="J42" s="67"/>
      <c r="K42" s="67"/>
      <c r="L42" s="67">
        <v>651</v>
      </c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3"/>
      <c r="Y42" s="67"/>
      <c r="Z42" s="40"/>
      <c r="AA42" s="40"/>
      <c r="AB42" s="40"/>
      <c r="AC42" s="40"/>
      <c r="AD42" s="40"/>
      <c r="AE42" s="64">
        <f t="shared" si="6"/>
        <v>2352</v>
      </c>
      <c r="AF42" s="65">
        <f t="shared" si="7"/>
        <v>3</v>
      </c>
      <c r="AG42" s="66">
        <f t="shared" si="8"/>
        <v>784</v>
      </c>
      <c r="AH42" s="66" t="e">
        <f t="shared" si="9"/>
        <v>#NUM!</v>
      </c>
      <c r="AI42" s="66" t="e">
        <f t="shared" si="10"/>
        <v>#NUM!</v>
      </c>
      <c r="AJ42" s="66" t="e">
        <f t="shared" si="11"/>
        <v>#NUM!</v>
      </c>
    </row>
    <row r="43" spans="1:36" ht="12.75">
      <c r="A43" s="61">
        <v>6</v>
      </c>
      <c r="B43" s="61" t="s">
        <v>259</v>
      </c>
      <c r="C43" s="63" t="s">
        <v>260</v>
      </c>
      <c r="D43" s="61" t="s">
        <v>261</v>
      </c>
      <c r="E43" s="67"/>
      <c r="F43" s="67"/>
      <c r="G43" s="67">
        <v>1000</v>
      </c>
      <c r="H43" s="67">
        <v>26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3"/>
      <c r="Y43" s="67"/>
      <c r="Z43" s="67"/>
      <c r="AA43" s="67"/>
      <c r="AB43" s="67"/>
      <c r="AC43" s="67"/>
      <c r="AD43" s="67"/>
      <c r="AE43" s="64">
        <f t="shared" si="6"/>
        <v>1026</v>
      </c>
      <c r="AF43" s="65">
        <f t="shared" si="7"/>
        <v>2</v>
      </c>
      <c r="AG43" s="66">
        <f t="shared" si="8"/>
        <v>513</v>
      </c>
      <c r="AH43" s="66" t="e">
        <f t="shared" si="9"/>
        <v>#NUM!</v>
      </c>
      <c r="AI43" s="66" t="e">
        <f t="shared" si="10"/>
        <v>#NUM!</v>
      </c>
      <c r="AJ43" s="66" t="e">
        <f t="shared" si="11"/>
        <v>#NUM!</v>
      </c>
    </row>
    <row r="44" spans="1:36" ht="12.75">
      <c r="A44" s="61">
        <v>7</v>
      </c>
      <c r="B44" s="61" t="s">
        <v>254</v>
      </c>
      <c r="C44" s="63" t="s">
        <v>255</v>
      </c>
      <c r="D44" s="61" t="s">
        <v>256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>
        <v>1000</v>
      </c>
      <c r="U44" s="67"/>
      <c r="V44" s="67"/>
      <c r="W44" s="67"/>
      <c r="X44" s="63"/>
      <c r="Y44" s="67"/>
      <c r="Z44" s="67"/>
      <c r="AA44" s="67">
        <v>1000</v>
      </c>
      <c r="AB44" s="67"/>
      <c r="AC44" s="67"/>
      <c r="AD44" s="67"/>
      <c r="AE44" s="64">
        <f t="shared" si="6"/>
        <v>2000</v>
      </c>
      <c r="AF44" s="65">
        <f t="shared" si="7"/>
        <v>2</v>
      </c>
      <c r="AG44" s="66">
        <f t="shared" si="8"/>
        <v>1000</v>
      </c>
      <c r="AH44" s="66" t="e">
        <f t="shared" si="9"/>
        <v>#NUM!</v>
      </c>
      <c r="AI44" s="66" t="e">
        <f t="shared" si="10"/>
        <v>#NUM!</v>
      </c>
      <c r="AJ44" s="66" t="e">
        <f t="shared" si="11"/>
        <v>#NUM!</v>
      </c>
    </row>
    <row r="45" spans="1:36" ht="12.75">
      <c r="A45" s="61">
        <v>8</v>
      </c>
      <c r="B45" s="61" t="s">
        <v>257</v>
      </c>
      <c r="C45" s="63" t="s">
        <v>258</v>
      </c>
      <c r="D45" s="61" t="s">
        <v>256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63"/>
      <c r="Y45" s="40"/>
      <c r="Z45" s="40"/>
      <c r="AA45" s="40">
        <v>761</v>
      </c>
      <c r="AB45" s="40"/>
      <c r="AC45" s="40"/>
      <c r="AD45" s="40"/>
      <c r="AE45" s="64">
        <f t="shared" si="6"/>
        <v>761</v>
      </c>
      <c r="AF45" s="65">
        <f t="shared" si="7"/>
        <v>1</v>
      </c>
      <c r="AG45" s="66">
        <f t="shared" si="8"/>
        <v>761</v>
      </c>
      <c r="AH45" s="66" t="e">
        <f t="shared" si="9"/>
        <v>#NUM!</v>
      </c>
      <c r="AI45" s="66" t="e">
        <f t="shared" si="10"/>
        <v>#NUM!</v>
      </c>
      <c r="AJ45" s="66" t="e">
        <f t="shared" si="11"/>
        <v>#NUM!</v>
      </c>
    </row>
    <row r="46" spans="1:36" ht="12.75">
      <c r="A46" s="61">
        <v>9</v>
      </c>
      <c r="B46" s="61" t="s">
        <v>93</v>
      </c>
      <c r="C46" s="63" t="s">
        <v>144</v>
      </c>
      <c r="D46" s="61" t="s">
        <v>123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>
        <v>1000</v>
      </c>
      <c r="W46" s="40"/>
      <c r="X46" s="63"/>
      <c r="Y46" s="40"/>
      <c r="Z46" s="40"/>
      <c r="AA46" s="40"/>
      <c r="AB46" s="40"/>
      <c r="AC46" s="40"/>
      <c r="AD46" s="40"/>
      <c r="AE46" s="64">
        <f t="shared" si="6"/>
        <v>1000</v>
      </c>
      <c r="AF46" s="65">
        <f t="shared" si="7"/>
        <v>1</v>
      </c>
      <c r="AG46" s="66">
        <f t="shared" si="8"/>
        <v>1000</v>
      </c>
      <c r="AH46" s="66" t="e">
        <f t="shared" si="9"/>
        <v>#NUM!</v>
      </c>
      <c r="AI46" s="66" t="e">
        <f t="shared" si="10"/>
        <v>#NUM!</v>
      </c>
      <c r="AJ46" s="66" t="e">
        <f t="shared" si="11"/>
        <v>#NUM!</v>
      </c>
    </row>
    <row r="47" spans="1:36" ht="12.75">
      <c r="A47" s="61">
        <v>10</v>
      </c>
      <c r="B47" s="61" t="s">
        <v>225</v>
      </c>
      <c r="C47" s="63" t="s">
        <v>226</v>
      </c>
      <c r="D47" s="61" t="s">
        <v>227</v>
      </c>
      <c r="E47" s="67"/>
      <c r="F47" s="67"/>
      <c r="G47" s="67">
        <v>13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3"/>
      <c r="Y47" s="67"/>
      <c r="Z47" s="67"/>
      <c r="AA47" s="67"/>
      <c r="AB47" s="67"/>
      <c r="AC47" s="67"/>
      <c r="AD47" s="67"/>
      <c r="AE47" s="64">
        <f t="shared" si="6"/>
        <v>13</v>
      </c>
      <c r="AF47" s="65">
        <f t="shared" si="7"/>
        <v>1</v>
      </c>
      <c r="AG47" s="66">
        <f t="shared" si="8"/>
        <v>13</v>
      </c>
      <c r="AH47" s="66" t="e">
        <f t="shared" si="9"/>
        <v>#NUM!</v>
      </c>
      <c r="AI47" s="66" t="e">
        <f t="shared" si="10"/>
        <v>#NUM!</v>
      </c>
      <c r="AJ47" s="66" t="e">
        <f t="shared" si="11"/>
        <v>#NUM!</v>
      </c>
    </row>
    <row r="48" spans="1:36" ht="12.75" hidden="1">
      <c r="A48" s="61">
        <v>11</v>
      </c>
      <c r="B48" s="61" t="s">
        <v>273</v>
      </c>
      <c r="C48" s="63" t="s">
        <v>274</v>
      </c>
      <c r="D48" s="61" t="s">
        <v>275</v>
      </c>
      <c r="E48" s="40"/>
      <c r="F48" s="40"/>
      <c r="G48" s="67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64">
        <f t="shared" si="6"/>
        <v>0</v>
      </c>
      <c r="AF48" s="65">
        <f t="shared" si="7"/>
        <v>0</v>
      </c>
      <c r="AG48" s="66" t="e">
        <f t="shared" si="8"/>
        <v>#DIV/0!</v>
      </c>
      <c r="AH48" s="66" t="e">
        <f t="shared" si="9"/>
        <v>#NUM!</v>
      </c>
      <c r="AI48" s="66" t="e">
        <f t="shared" si="10"/>
        <v>#NUM!</v>
      </c>
      <c r="AJ48" s="66" t="e">
        <f t="shared" si="11"/>
        <v>#NUM!</v>
      </c>
    </row>
    <row r="49" spans="1:36" ht="12.75" hidden="1">
      <c r="A49" s="61">
        <v>12</v>
      </c>
      <c r="B49" s="61" t="s">
        <v>276</v>
      </c>
      <c r="C49" s="63" t="s">
        <v>277</v>
      </c>
      <c r="D49" s="61" t="s">
        <v>39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4">
        <f t="shared" si="6"/>
        <v>0</v>
      </c>
      <c r="AF49" s="65">
        <f t="shared" si="7"/>
        <v>0</v>
      </c>
      <c r="AG49" s="66" t="e">
        <f t="shared" si="8"/>
        <v>#DIV/0!</v>
      </c>
      <c r="AH49" s="66" t="e">
        <f t="shared" si="9"/>
        <v>#NUM!</v>
      </c>
      <c r="AI49" s="66" t="e">
        <f t="shared" si="10"/>
        <v>#NUM!</v>
      </c>
      <c r="AJ49" s="66" t="e">
        <f t="shared" si="11"/>
        <v>#NUM!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11805555555555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Zeros="0" workbookViewId="0" topLeftCell="A1">
      <pane xSplit="3" topLeftCell="D1" activePane="topRight" state="frozen"/>
      <selection pane="topLeft" activeCell="A1" sqref="A1"/>
      <selection pane="topRight" activeCell="W11" sqref="W11"/>
    </sheetView>
  </sheetViews>
  <sheetFormatPr defaultColWidth="9.140625" defaultRowHeight="12.75"/>
  <cols>
    <col min="1" max="2" width="4.7109375" style="1" customWidth="1"/>
    <col min="3" max="3" width="16.28125" style="2" customWidth="1"/>
    <col min="4" max="4" width="9.57421875" style="1" customWidth="1"/>
    <col min="5" max="7" width="5.8515625" style="2" customWidth="1"/>
    <col min="8" max="8" width="5.7109375" style="2" customWidth="1"/>
    <col min="9" max="9" width="5.00390625" style="2" customWidth="1"/>
    <col min="10" max="22" width="5.7109375" style="2" customWidth="1"/>
    <col min="23" max="23" width="5.7109375" style="23" customWidth="1"/>
    <col min="24" max="24" width="6.7109375" style="2" customWidth="1"/>
    <col min="25" max="25" width="6.140625" style="2" customWidth="1"/>
    <col min="26" max="26" width="5.421875" style="2" customWidth="1"/>
    <col min="27" max="16384" width="4.7109375" style="2" customWidth="1"/>
  </cols>
  <sheetData>
    <row r="1" ht="12.75">
      <c r="A1" s="75" t="s">
        <v>278</v>
      </c>
    </row>
    <row r="2" spans="1:2" ht="12.75">
      <c r="A2" s="5"/>
      <c r="B2" s="6"/>
    </row>
    <row r="3" spans="1:26" s="12" customFormat="1" ht="12.75">
      <c r="A3" s="7"/>
      <c r="B3" s="8"/>
      <c r="C3" s="8" t="s">
        <v>204</v>
      </c>
      <c r="D3" s="8"/>
      <c r="E3" s="10" t="s">
        <v>5</v>
      </c>
      <c r="F3" s="10" t="s">
        <v>5</v>
      </c>
      <c r="G3" s="10" t="s">
        <v>4</v>
      </c>
      <c r="H3" s="10" t="s">
        <v>4</v>
      </c>
      <c r="I3" s="10" t="s">
        <v>279</v>
      </c>
      <c r="J3" s="10" t="s">
        <v>6</v>
      </c>
      <c r="K3" s="10" t="s">
        <v>6</v>
      </c>
      <c r="L3" s="10" t="s">
        <v>5</v>
      </c>
      <c r="M3" s="10" t="s">
        <v>5</v>
      </c>
      <c r="N3" s="10" t="s">
        <v>207</v>
      </c>
      <c r="O3" s="10" t="s">
        <v>207</v>
      </c>
      <c r="P3" s="10" t="s">
        <v>4</v>
      </c>
      <c r="Q3" s="10" t="s">
        <v>4</v>
      </c>
      <c r="R3" s="10" t="s">
        <v>4</v>
      </c>
      <c r="S3" s="10" t="s">
        <v>6</v>
      </c>
      <c r="T3" s="10" t="s">
        <v>6</v>
      </c>
      <c r="U3" s="10" t="s">
        <v>280</v>
      </c>
      <c r="V3" s="10" t="s">
        <v>280</v>
      </c>
      <c r="W3" s="32" t="s">
        <v>263</v>
      </c>
      <c r="X3" s="16"/>
      <c r="Y3" s="12" t="s">
        <v>281</v>
      </c>
      <c r="Z3" s="16"/>
    </row>
    <row r="4" spans="1:28" s="16" customFormat="1" ht="12.75">
      <c r="A4" s="14" t="s">
        <v>209</v>
      </c>
      <c r="B4" s="14" t="s">
        <v>10</v>
      </c>
      <c r="C4" s="14" t="s">
        <v>11</v>
      </c>
      <c r="D4" s="14" t="s">
        <v>12</v>
      </c>
      <c r="E4" s="30">
        <v>38430</v>
      </c>
      <c r="F4" s="30">
        <v>38431</v>
      </c>
      <c r="G4" s="30">
        <v>38451</v>
      </c>
      <c r="H4" s="30">
        <v>38452</v>
      </c>
      <c r="I4" s="30">
        <v>38473</v>
      </c>
      <c r="J4" s="30">
        <v>38479</v>
      </c>
      <c r="K4" s="30">
        <v>38480</v>
      </c>
      <c r="L4" s="30">
        <v>38500</v>
      </c>
      <c r="M4" s="30">
        <v>38501</v>
      </c>
      <c r="N4" s="30">
        <v>38521</v>
      </c>
      <c r="O4" s="30">
        <v>38522</v>
      </c>
      <c r="P4" s="30">
        <v>38598</v>
      </c>
      <c r="Q4" s="30">
        <v>38599</v>
      </c>
      <c r="R4" s="30">
        <v>38600</v>
      </c>
      <c r="S4" s="30">
        <v>38605</v>
      </c>
      <c r="T4" s="30">
        <v>38606</v>
      </c>
      <c r="U4" s="30">
        <v>38612</v>
      </c>
      <c r="V4" s="30">
        <v>38613</v>
      </c>
      <c r="W4" s="33" t="s">
        <v>184</v>
      </c>
      <c r="X4" s="16" t="s">
        <v>16</v>
      </c>
      <c r="Y4" s="16" t="s">
        <v>17</v>
      </c>
      <c r="Z4" s="16" t="s">
        <v>126</v>
      </c>
      <c r="AA4" s="16" t="s">
        <v>127</v>
      </c>
      <c r="AB4" s="16" t="s">
        <v>128</v>
      </c>
    </row>
    <row r="5" spans="1:28" ht="12.75">
      <c r="A5" s="8">
        <v>1</v>
      </c>
      <c r="B5" s="47" t="s">
        <v>211</v>
      </c>
      <c r="C5" s="18" t="s">
        <v>212</v>
      </c>
      <c r="D5" s="19" t="s">
        <v>107</v>
      </c>
      <c r="E5" s="20"/>
      <c r="F5" s="20"/>
      <c r="G5" s="20"/>
      <c r="H5" s="20"/>
      <c r="I5" s="20"/>
      <c r="J5" s="20">
        <v>1000</v>
      </c>
      <c r="K5" s="20">
        <v>1000</v>
      </c>
      <c r="L5" s="20">
        <v>1000</v>
      </c>
      <c r="M5" s="20">
        <v>1000</v>
      </c>
      <c r="N5" s="20">
        <v>890</v>
      </c>
      <c r="O5" s="20">
        <v>901</v>
      </c>
      <c r="P5" s="20">
        <v>558</v>
      </c>
      <c r="Q5" s="20">
        <v>987</v>
      </c>
      <c r="R5" s="20">
        <v>1000</v>
      </c>
      <c r="S5" s="20">
        <v>964</v>
      </c>
      <c r="T5" s="20">
        <v>998</v>
      </c>
      <c r="U5" s="20"/>
      <c r="V5" s="20"/>
      <c r="W5" s="34">
        <f>LARGE(E5:V5,9)+LARGE(E5:V5,8)+LARGE(E5:V5,7)+LARGE(E5:V5,6)+LARGE(E5:V5,5)+LARGE(E5:V5,4)+LARGE(E5:V5,3)+LARGE(E5:V5,2)+LARGE(E5:V5,1)</f>
        <v>8850</v>
      </c>
      <c r="X5" s="22">
        <f aca="true" t="shared" si="0" ref="X5:X30">COUNT(E5:V5)</f>
        <v>11</v>
      </c>
      <c r="Y5" s="35">
        <f aca="true" t="shared" si="1" ref="Y5:Y13">AVERAGE(E5:T5)</f>
        <v>936.1818181818181</v>
      </c>
      <c r="Z5" s="35">
        <f aca="true" t="shared" si="2" ref="Z5:Z30">LARGE(E5:V5,7)+LARGE(E5:V5,6)+LARGE(E5:V5,5)+LARGE(E5:V5,4)+LARGE(E5:V5,3)+LARGE(E5:V5,2)+LARGE(E5:V5,1)</f>
        <v>6985</v>
      </c>
      <c r="AA5" s="35">
        <f aca="true" t="shared" si="3" ref="AA5:AA30">LARGE(E5:V5,6)+LARGE(E5:V5,5)+LARGE(E5:V5,4)+LARGE(E5:V5,3)+LARGE(E5:V5,2)+LARGE(E5:V5,1)</f>
        <v>5998</v>
      </c>
      <c r="AB5" s="35">
        <f aca="true" t="shared" si="4" ref="AB5:AB30">LARGE(E5:V5,5)+LARGE(E5:V5,4)+LARGE(E5:V5,3)+LARGE(E5:V5,2)+LARGE(E5:V5,1)</f>
        <v>5000</v>
      </c>
    </row>
    <row r="6" spans="1:28" ht="12.75">
      <c r="A6" s="8">
        <v>2</v>
      </c>
      <c r="B6" s="19" t="s">
        <v>225</v>
      </c>
      <c r="C6" s="18" t="s">
        <v>235</v>
      </c>
      <c r="D6" s="19" t="s">
        <v>236</v>
      </c>
      <c r="E6" s="20"/>
      <c r="F6" s="20"/>
      <c r="G6" s="20">
        <v>921</v>
      </c>
      <c r="H6" s="20">
        <v>286</v>
      </c>
      <c r="I6" s="20"/>
      <c r="J6" s="20">
        <v>921</v>
      </c>
      <c r="K6" s="20">
        <v>959</v>
      </c>
      <c r="L6" s="20">
        <v>438</v>
      </c>
      <c r="M6" s="20">
        <v>797</v>
      </c>
      <c r="N6" s="20">
        <v>1000</v>
      </c>
      <c r="O6" s="20">
        <v>1000</v>
      </c>
      <c r="P6" s="20">
        <v>530</v>
      </c>
      <c r="Q6" s="20">
        <v>964</v>
      </c>
      <c r="R6" s="20">
        <v>970</v>
      </c>
      <c r="S6" s="20">
        <v>1000</v>
      </c>
      <c r="T6" s="20">
        <v>1000</v>
      </c>
      <c r="U6" s="20"/>
      <c r="V6" s="20"/>
      <c r="W6" s="34">
        <f>LARGE(E6:V6,9)+LARGE(E6:V6,8)+LARGE(E6:V6,7)+LARGE(E6:V6,6)+LARGE(E6:V6,5)+LARGE(E6:V6,4)+LARGE(E6:V6,3)+LARGE(E6:V6,2)+LARGE(E6:V6,1)</f>
        <v>8735</v>
      </c>
      <c r="X6" s="22">
        <f t="shared" si="0"/>
        <v>13</v>
      </c>
      <c r="Y6" s="35">
        <f t="shared" si="1"/>
        <v>829.6923076923077</v>
      </c>
      <c r="Z6" s="35">
        <f t="shared" si="2"/>
        <v>6893</v>
      </c>
      <c r="AA6" s="35">
        <f t="shared" si="3"/>
        <v>5934</v>
      </c>
      <c r="AB6" s="35">
        <f t="shared" si="4"/>
        <v>4970</v>
      </c>
    </row>
    <row r="7" spans="1:28" ht="12.75">
      <c r="A7" s="8">
        <v>3</v>
      </c>
      <c r="B7" s="19" t="s">
        <v>33</v>
      </c>
      <c r="C7" s="18" t="s">
        <v>34</v>
      </c>
      <c r="D7" s="19" t="s">
        <v>193</v>
      </c>
      <c r="E7" s="20">
        <v>912</v>
      </c>
      <c r="F7" s="20">
        <v>946</v>
      </c>
      <c r="G7" s="20">
        <v>1000</v>
      </c>
      <c r="H7" s="20">
        <v>1000</v>
      </c>
      <c r="I7" s="20"/>
      <c r="J7" s="20"/>
      <c r="K7" s="20"/>
      <c r="L7" s="20"/>
      <c r="M7" s="20"/>
      <c r="N7" s="20">
        <v>853</v>
      </c>
      <c r="O7" s="20">
        <v>908</v>
      </c>
      <c r="P7" s="20">
        <v>531</v>
      </c>
      <c r="Q7" s="20">
        <v>919</v>
      </c>
      <c r="R7" s="20">
        <v>860</v>
      </c>
      <c r="S7" s="20">
        <v>827</v>
      </c>
      <c r="T7" s="20">
        <v>950</v>
      </c>
      <c r="U7" s="20"/>
      <c r="V7" s="20"/>
      <c r="W7" s="34">
        <f>LARGE(E7:V7,9)+LARGE(E7:V7,8)+LARGE(E7:V7,7)+LARGE(E7:V7,6)+LARGE(E7:V7,5)+LARGE(E7:V7,4)+LARGE(E7:V7,3)+LARGE(E7:V7,2)+LARGE(E7:V7,1)</f>
        <v>8348</v>
      </c>
      <c r="X7" s="22">
        <f t="shared" si="0"/>
        <v>11</v>
      </c>
      <c r="Y7" s="35">
        <f t="shared" si="1"/>
        <v>882.3636363636364</v>
      </c>
      <c r="Z7" s="35">
        <f t="shared" si="2"/>
        <v>6635</v>
      </c>
      <c r="AA7" s="35">
        <f t="shared" si="3"/>
        <v>5727</v>
      </c>
      <c r="AB7" s="35">
        <f t="shared" si="4"/>
        <v>4815</v>
      </c>
    </row>
    <row r="8" spans="1:28" ht="12.75">
      <c r="A8" s="19">
        <v>4</v>
      </c>
      <c r="B8" s="19" t="s">
        <v>19</v>
      </c>
      <c r="C8" s="18" t="s">
        <v>237</v>
      </c>
      <c r="D8" s="19" t="s">
        <v>107</v>
      </c>
      <c r="E8" s="20"/>
      <c r="F8" s="20"/>
      <c r="G8" s="20">
        <v>871</v>
      </c>
      <c r="H8" s="20">
        <v>843</v>
      </c>
      <c r="I8" s="20"/>
      <c r="J8" s="20"/>
      <c r="K8" s="20"/>
      <c r="L8" s="20">
        <v>927</v>
      </c>
      <c r="M8" s="20">
        <v>391</v>
      </c>
      <c r="N8" s="20">
        <v>841</v>
      </c>
      <c r="O8" s="20">
        <v>806</v>
      </c>
      <c r="P8" s="20"/>
      <c r="Q8" s="20">
        <v>857</v>
      </c>
      <c r="R8" s="20"/>
      <c r="S8" s="20"/>
      <c r="T8" s="20"/>
      <c r="U8" s="20">
        <v>1000</v>
      </c>
      <c r="V8" s="20">
        <v>1000</v>
      </c>
      <c r="W8" s="34">
        <f>LARGE(E8:V8,9)+LARGE(E8:V8,8)+LARGE(E8:V8,7)+LARGE(E8:V8,6)+LARGE(E8:V8,5)+LARGE(E8:V8,4)+LARGE(E8:V8,3)+LARGE(E8:V8,2)+LARGE(E8:V8,1)</f>
        <v>7536</v>
      </c>
      <c r="X8" s="22">
        <f t="shared" si="0"/>
        <v>9</v>
      </c>
      <c r="Y8" s="35">
        <f t="shared" si="1"/>
        <v>790.8571428571429</v>
      </c>
      <c r="Z8" s="35">
        <f t="shared" si="2"/>
        <v>6339</v>
      </c>
      <c r="AA8" s="35">
        <f t="shared" si="3"/>
        <v>5498</v>
      </c>
      <c r="AB8" s="35">
        <f t="shared" si="4"/>
        <v>4655</v>
      </c>
    </row>
    <row r="9" spans="1:28" ht="12.75">
      <c r="A9" s="19">
        <v>5</v>
      </c>
      <c r="B9" s="19" t="s">
        <v>25</v>
      </c>
      <c r="C9" s="18" t="s">
        <v>26</v>
      </c>
      <c r="D9" s="19" t="s">
        <v>27</v>
      </c>
      <c r="E9" s="20"/>
      <c r="F9" s="20"/>
      <c r="G9" s="20">
        <v>873</v>
      </c>
      <c r="H9" s="20">
        <v>839</v>
      </c>
      <c r="I9" s="20">
        <v>897</v>
      </c>
      <c r="J9" s="20"/>
      <c r="K9" s="20">
        <v>137</v>
      </c>
      <c r="L9" s="20"/>
      <c r="M9" s="20"/>
      <c r="N9" s="20"/>
      <c r="O9" s="20"/>
      <c r="P9" s="20"/>
      <c r="Q9" s="20"/>
      <c r="R9" s="20">
        <v>910</v>
      </c>
      <c r="S9" s="20">
        <v>218</v>
      </c>
      <c r="T9" s="20">
        <v>913</v>
      </c>
      <c r="U9" s="20">
        <v>698</v>
      </c>
      <c r="V9" s="20">
        <v>793</v>
      </c>
      <c r="W9" s="34">
        <f>LARGE(E9:V9,9)+LARGE(E9:V9,8)+LARGE(E9:V9,7)+LARGE(E9:V9,6)+LARGE(E9:V9,5)+LARGE(E9:V9,4)+LARGE(E9:V9,3)+LARGE(E9:V9,2)+LARGE(E9:V9,1)</f>
        <v>6278</v>
      </c>
      <c r="X9" s="22">
        <f t="shared" si="0"/>
        <v>9</v>
      </c>
      <c r="Y9" s="35">
        <f t="shared" si="1"/>
        <v>683.8571428571429</v>
      </c>
      <c r="Z9" s="35">
        <f t="shared" si="2"/>
        <v>5923</v>
      </c>
      <c r="AA9" s="35">
        <f t="shared" si="3"/>
        <v>5225</v>
      </c>
      <c r="AB9" s="35">
        <f t="shared" si="4"/>
        <v>4432</v>
      </c>
    </row>
    <row r="10" spans="1:28" ht="12.75">
      <c r="A10" s="19">
        <v>6</v>
      </c>
      <c r="B10" s="19" t="s">
        <v>106</v>
      </c>
      <c r="C10" s="18" t="s">
        <v>71</v>
      </c>
      <c r="D10" s="19" t="s">
        <v>113</v>
      </c>
      <c r="E10" s="20">
        <v>883</v>
      </c>
      <c r="F10" s="20">
        <v>903</v>
      </c>
      <c r="G10" s="20">
        <v>824</v>
      </c>
      <c r="H10" s="20">
        <v>687</v>
      </c>
      <c r="I10" s="20"/>
      <c r="J10" s="20"/>
      <c r="K10" s="20"/>
      <c r="L10" s="20"/>
      <c r="M10" s="20"/>
      <c r="N10" s="20"/>
      <c r="O10" s="20">
        <v>816</v>
      </c>
      <c r="P10" s="20">
        <v>366</v>
      </c>
      <c r="Q10" s="20">
        <v>879</v>
      </c>
      <c r="R10" s="20">
        <v>795</v>
      </c>
      <c r="S10" s="20"/>
      <c r="T10" s="20"/>
      <c r="U10" s="20"/>
      <c r="V10" s="20"/>
      <c r="W10" s="34">
        <f>LARGE(E10:V10,8)+LARGE(E10:V10,7)+LARGE(E10:V10,6)+LARGE(E10:V10,5)+LARGE(E10:V10,4)+LARGE(E10:V10,3)+LARGE(E10:V10,2)+LARGE(E10:V10,1)</f>
        <v>6153</v>
      </c>
      <c r="X10" s="22">
        <f t="shared" si="0"/>
        <v>8</v>
      </c>
      <c r="Y10" s="35">
        <f t="shared" si="1"/>
        <v>769.125</v>
      </c>
      <c r="Z10" s="35">
        <f t="shared" si="2"/>
        <v>5787</v>
      </c>
      <c r="AA10" s="35">
        <f t="shared" si="3"/>
        <v>5100</v>
      </c>
      <c r="AB10" s="35">
        <f t="shared" si="4"/>
        <v>4305</v>
      </c>
    </row>
    <row r="11" spans="1:28" ht="12.75">
      <c r="A11" s="19">
        <v>7</v>
      </c>
      <c r="B11" s="19" t="s">
        <v>241</v>
      </c>
      <c r="C11" s="18" t="s">
        <v>242</v>
      </c>
      <c r="D11" s="19" t="s">
        <v>132</v>
      </c>
      <c r="E11" s="20"/>
      <c r="F11" s="20"/>
      <c r="G11" s="20">
        <v>890</v>
      </c>
      <c r="H11" s="20">
        <v>895</v>
      </c>
      <c r="I11" s="20"/>
      <c r="J11" s="20"/>
      <c r="K11" s="20"/>
      <c r="L11" s="20"/>
      <c r="M11" s="20"/>
      <c r="N11" s="46">
        <v>834</v>
      </c>
      <c r="O11" s="20">
        <v>915</v>
      </c>
      <c r="P11" s="20">
        <v>70</v>
      </c>
      <c r="Q11" s="20">
        <v>974</v>
      </c>
      <c r="R11" s="20">
        <v>907</v>
      </c>
      <c r="S11" s="20"/>
      <c r="T11" s="20"/>
      <c r="U11" s="20"/>
      <c r="V11" s="20"/>
      <c r="W11" s="34">
        <f>LARGE(E11:V11,7)+LARGE(E11:V11,6)+LARGE(E11:V11,5)+LARGE(E11:V11,4)+LARGE(E11:V11,3)+LARGE(E11:V11,2)+LARGE(E11:V11,1)</f>
        <v>5485</v>
      </c>
      <c r="X11" s="22">
        <f t="shared" si="0"/>
        <v>7</v>
      </c>
      <c r="Y11" s="35">
        <f t="shared" si="1"/>
        <v>783.5714285714286</v>
      </c>
      <c r="Z11" s="35">
        <f t="shared" si="2"/>
        <v>5485</v>
      </c>
      <c r="AA11" s="35">
        <f t="shared" si="3"/>
        <v>5415</v>
      </c>
      <c r="AB11" s="35">
        <f t="shared" si="4"/>
        <v>4581</v>
      </c>
    </row>
    <row r="12" spans="1:28" ht="12.75">
      <c r="A12" s="19">
        <v>8</v>
      </c>
      <c r="B12" s="19" t="s">
        <v>28</v>
      </c>
      <c r="C12" s="18" t="s">
        <v>29</v>
      </c>
      <c r="D12" s="19" t="s">
        <v>107</v>
      </c>
      <c r="E12" s="20">
        <v>1000</v>
      </c>
      <c r="F12" s="20">
        <v>977</v>
      </c>
      <c r="G12" s="20">
        <v>761</v>
      </c>
      <c r="H12" s="20">
        <v>903</v>
      </c>
      <c r="I12" s="20"/>
      <c r="J12" s="20"/>
      <c r="K12" s="20"/>
      <c r="L12" s="20"/>
      <c r="M12" s="20"/>
      <c r="N12" s="20">
        <v>881</v>
      </c>
      <c r="O12" s="20">
        <v>932</v>
      </c>
      <c r="P12" s="20"/>
      <c r="Q12" s="20"/>
      <c r="R12" s="20"/>
      <c r="S12" s="20"/>
      <c r="T12" s="20"/>
      <c r="U12" s="20"/>
      <c r="V12" s="20"/>
      <c r="W12" s="34">
        <f>LARGE(E12:V12,6)+LARGE(E12:V12,5)+LARGE(E12:V12,4)+LARGE(E12:V12,3)+LARGE(E12:V12,2)+LARGE(E12:V12,1)</f>
        <v>5454</v>
      </c>
      <c r="X12" s="22">
        <f t="shared" si="0"/>
        <v>6</v>
      </c>
      <c r="Y12" s="35">
        <f t="shared" si="1"/>
        <v>909</v>
      </c>
      <c r="Z12" s="35" t="e">
        <f t="shared" si="2"/>
        <v>#NUM!</v>
      </c>
      <c r="AA12" s="35">
        <f t="shared" si="3"/>
        <v>5454</v>
      </c>
      <c r="AB12" s="35">
        <f t="shared" si="4"/>
        <v>4693</v>
      </c>
    </row>
    <row r="13" spans="1:28" ht="12.75">
      <c r="A13" s="19">
        <v>9</v>
      </c>
      <c r="B13" s="19" t="s">
        <v>200</v>
      </c>
      <c r="C13" s="18" t="s">
        <v>201</v>
      </c>
      <c r="D13" s="19" t="s">
        <v>107</v>
      </c>
      <c r="E13" s="20"/>
      <c r="F13" s="20"/>
      <c r="G13" s="20">
        <v>898</v>
      </c>
      <c r="H13" s="20">
        <v>942</v>
      </c>
      <c r="I13" s="20">
        <v>1000</v>
      </c>
      <c r="J13" s="20"/>
      <c r="K13" s="20"/>
      <c r="L13" s="20"/>
      <c r="M13" s="20"/>
      <c r="N13" s="20"/>
      <c r="O13" s="20"/>
      <c r="P13" s="20">
        <v>1000</v>
      </c>
      <c r="Q13" s="20">
        <v>1000</v>
      </c>
      <c r="R13" s="20"/>
      <c r="S13" s="20"/>
      <c r="T13" s="20"/>
      <c r="U13" s="20"/>
      <c r="V13" s="20"/>
      <c r="W13" s="34">
        <f>LARGE(E13:V13,5)+LARGE(E13:V13,4)+LARGE(E13:V13,3)+LARGE(E13:V13,2)+LARGE(E13:V13,1)</f>
        <v>4840</v>
      </c>
      <c r="X13" s="22">
        <f t="shared" si="0"/>
        <v>5</v>
      </c>
      <c r="Y13" s="23">
        <f t="shared" si="1"/>
        <v>968</v>
      </c>
      <c r="Z13" s="35" t="e">
        <f t="shared" si="2"/>
        <v>#NUM!</v>
      </c>
      <c r="AA13" s="35" t="e">
        <f t="shared" si="3"/>
        <v>#NUM!</v>
      </c>
      <c r="AB13" s="35">
        <f t="shared" si="4"/>
        <v>4840</v>
      </c>
    </row>
    <row r="14" spans="1:28" ht="12.75">
      <c r="A14" s="19">
        <v>10</v>
      </c>
      <c r="B14" s="19" t="s">
        <v>136</v>
      </c>
      <c r="C14" s="18" t="s">
        <v>137</v>
      </c>
      <c r="D14" s="19" t="s">
        <v>107</v>
      </c>
      <c r="E14" s="20">
        <v>103</v>
      </c>
      <c r="F14" s="20">
        <v>789</v>
      </c>
      <c r="G14" s="20">
        <v>780</v>
      </c>
      <c r="H14" s="20">
        <v>616</v>
      </c>
      <c r="I14" s="20"/>
      <c r="J14" s="20"/>
      <c r="K14" s="20"/>
      <c r="L14" s="20">
        <v>896</v>
      </c>
      <c r="M14" s="20">
        <v>161</v>
      </c>
      <c r="N14" s="20">
        <v>805</v>
      </c>
      <c r="O14" s="20">
        <v>665</v>
      </c>
      <c r="P14" s="20"/>
      <c r="Q14" s="20"/>
      <c r="R14" s="20"/>
      <c r="S14" s="20"/>
      <c r="T14" s="20"/>
      <c r="U14" s="20"/>
      <c r="V14" s="20"/>
      <c r="W14" s="34">
        <f>LARGE(E14:V14,8)+LARGE(E14:V14,7)+LARGE(E14:V14,6)+LARGE(E14:V14,5)+LARGE(E14:V14,4)+LARGE(E14:V14,3)+LARGE(E14:V14,2)+LARGE(E14:V14,1)</f>
        <v>4815</v>
      </c>
      <c r="X14" s="22">
        <f t="shared" si="0"/>
        <v>8</v>
      </c>
      <c r="Y14" s="35">
        <f>AVERAGE(E14:V14)</f>
        <v>601.875</v>
      </c>
      <c r="Z14" s="35">
        <f t="shared" si="2"/>
        <v>4712</v>
      </c>
      <c r="AA14" s="35">
        <f t="shared" si="3"/>
        <v>4551</v>
      </c>
      <c r="AB14" s="35">
        <f t="shared" si="4"/>
        <v>3935</v>
      </c>
    </row>
    <row r="15" spans="1:28" ht="12.75">
      <c r="A15" s="19">
        <v>11</v>
      </c>
      <c r="B15" s="19" t="s">
        <v>76</v>
      </c>
      <c r="C15" s="18" t="s">
        <v>77</v>
      </c>
      <c r="D15" s="19" t="s">
        <v>113</v>
      </c>
      <c r="E15" s="20"/>
      <c r="F15" s="20">
        <v>788</v>
      </c>
      <c r="G15" s="20">
        <v>846</v>
      </c>
      <c r="H15" s="20">
        <v>850</v>
      </c>
      <c r="I15" s="20"/>
      <c r="J15" s="20">
        <v>220</v>
      </c>
      <c r="K15" s="20">
        <v>850</v>
      </c>
      <c r="L15" s="20">
        <v>1</v>
      </c>
      <c r="M15" s="20">
        <v>297</v>
      </c>
      <c r="N15" s="20"/>
      <c r="O15" s="20">
        <v>764</v>
      </c>
      <c r="P15" s="20"/>
      <c r="Q15" s="20"/>
      <c r="R15" s="20"/>
      <c r="S15" s="20"/>
      <c r="T15" s="20"/>
      <c r="U15" s="20"/>
      <c r="V15" s="20"/>
      <c r="W15" s="34">
        <f>LARGE(E15:V15,8)+LARGE(E15:V15,7)+LARGE(E15:V15,6)+LARGE(E15:V15,5)+LARGE(E15:V15,4)+LARGE(E15:V15,3)+LARGE(E15:V15,2)+LARGE(E15:V15,1)</f>
        <v>4616</v>
      </c>
      <c r="X15" s="22">
        <f t="shared" si="0"/>
        <v>8</v>
      </c>
      <c r="Y15" s="35">
        <f aca="true" t="shared" si="5" ref="Y15:Y30">AVERAGE(E15:T15)</f>
        <v>577</v>
      </c>
      <c r="Z15" s="35">
        <f t="shared" si="2"/>
        <v>4615</v>
      </c>
      <c r="AA15" s="35">
        <f t="shared" si="3"/>
        <v>4395</v>
      </c>
      <c r="AB15" s="35">
        <f t="shared" si="4"/>
        <v>4098</v>
      </c>
    </row>
    <row r="16" spans="1:28" ht="12.75">
      <c r="A16" s="19">
        <v>12</v>
      </c>
      <c r="B16" s="19" t="s">
        <v>130</v>
      </c>
      <c r="C16" s="18" t="s">
        <v>131</v>
      </c>
      <c r="D16" s="19" t="s">
        <v>132</v>
      </c>
      <c r="E16" s="20"/>
      <c r="F16" s="20"/>
      <c r="G16" s="20"/>
      <c r="H16" s="20"/>
      <c r="I16" s="20"/>
      <c r="J16" s="20">
        <v>282</v>
      </c>
      <c r="K16" s="20"/>
      <c r="L16" s="20"/>
      <c r="M16" s="20"/>
      <c r="N16" s="20">
        <v>859</v>
      </c>
      <c r="O16" s="20">
        <v>705</v>
      </c>
      <c r="P16" s="20"/>
      <c r="Q16" s="20"/>
      <c r="R16" s="20"/>
      <c r="S16" s="20">
        <v>914</v>
      </c>
      <c r="T16" s="20">
        <v>869</v>
      </c>
      <c r="U16" s="20"/>
      <c r="V16" s="20"/>
      <c r="W16" s="34">
        <f>LARGE(E16:V16,5)+LARGE(E16:V16,4)+LARGE(E16:V16,3)+LARGE(E16:V16,2)+LARGE(E16:V16,1)</f>
        <v>3629</v>
      </c>
      <c r="X16" s="22">
        <f t="shared" si="0"/>
        <v>5</v>
      </c>
      <c r="Y16" s="35">
        <f t="shared" si="5"/>
        <v>725.8</v>
      </c>
      <c r="Z16" s="35" t="e">
        <f t="shared" si="2"/>
        <v>#NUM!</v>
      </c>
      <c r="AA16" s="35" t="e">
        <f t="shared" si="3"/>
        <v>#NUM!</v>
      </c>
      <c r="AB16" s="35">
        <f t="shared" si="4"/>
        <v>3629</v>
      </c>
    </row>
    <row r="17" spans="1:28" ht="12.75">
      <c r="A17" s="19">
        <v>13</v>
      </c>
      <c r="B17" s="19" t="s">
        <v>42</v>
      </c>
      <c r="C17" s="18" t="s">
        <v>133</v>
      </c>
      <c r="D17" s="19" t="s">
        <v>44</v>
      </c>
      <c r="E17" s="20">
        <v>273</v>
      </c>
      <c r="F17" s="20">
        <v>929</v>
      </c>
      <c r="G17" s="20"/>
      <c r="H17" s="20"/>
      <c r="I17" s="20"/>
      <c r="J17" s="20"/>
      <c r="K17" s="20"/>
      <c r="L17" s="20"/>
      <c r="M17" s="20">
        <v>757</v>
      </c>
      <c r="N17" s="20"/>
      <c r="O17" s="20"/>
      <c r="P17" s="20"/>
      <c r="Q17" s="20"/>
      <c r="R17" s="20"/>
      <c r="S17" s="20"/>
      <c r="T17" s="20"/>
      <c r="U17" s="20">
        <v>849</v>
      </c>
      <c r="V17" s="20">
        <v>789</v>
      </c>
      <c r="W17" s="34">
        <f>LARGE(E17:V17,5)+LARGE(E17:V17,4)+LARGE(E17:V17,3)+LARGE(E17:V17,2)+LARGE(E17:V17,1)</f>
        <v>3597</v>
      </c>
      <c r="X17" s="22">
        <f t="shared" si="0"/>
        <v>5</v>
      </c>
      <c r="Y17" s="35">
        <f t="shared" si="5"/>
        <v>653</v>
      </c>
      <c r="Z17" s="35" t="e">
        <f t="shared" si="2"/>
        <v>#NUM!</v>
      </c>
      <c r="AA17" s="35" t="e">
        <f t="shared" si="3"/>
        <v>#NUM!</v>
      </c>
      <c r="AB17" s="35">
        <f t="shared" si="4"/>
        <v>3597</v>
      </c>
    </row>
    <row r="18" spans="1:28" ht="12.75">
      <c r="A18" s="19">
        <v>14</v>
      </c>
      <c r="B18" s="19" t="s">
        <v>37</v>
      </c>
      <c r="C18" s="18" t="s">
        <v>282</v>
      </c>
      <c r="D18" s="19" t="s">
        <v>39</v>
      </c>
      <c r="E18" s="20"/>
      <c r="F18" s="20"/>
      <c r="G18" s="20">
        <v>657</v>
      </c>
      <c r="H18" s="20">
        <v>695</v>
      </c>
      <c r="I18" s="20">
        <v>477</v>
      </c>
      <c r="J18" s="20"/>
      <c r="K18" s="20"/>
      <c r="L18" s="20"/>
      <c r="M18" s="20"/>
      <c r="N18" s="20"/>
      <c r="O18" s="20"/>
      <c r="P18" s="20"/>
      <c r="Q18" s="20"/>
      <c r="R18" s="20"/>
      <c r="S18" s="20">
        <v>192</v>
      </c>
      <c r="T18" s="20">
        <v>699</v>
      </c>
      <c r="U18" s="20"/>
      <c r="V18" s="20"/>
      <c r="W18" s="34">
        <f>LARGE(E18:V18,5)+LARGE(E18:V18,4)+LARGE(E18:V18,3)+LARGE(E18:V18,2)+LARGE(E18:V18,1)</f>
        <v>2720</v>
      </c>
      <c r="X18" s="22">
        <f t="shared" si="0"/>
        <v>5</v>
      </c>
      <c r="Y18" s="35">
        <f t="shared" si="5"/>
        <v>544</v>
      </c>
      <c r="Z18" s="35" t="e">
        <f t="shared" si="2"/>
        <v>#NUM!</v>
      </c>
      <c r="AA18" s="35" t="e">
        <f t="shared" si="3"/>
        <v>#NUM!</v>
      </c>
      <c r="AB18" s="35">
        <f t="shared" si="4"/>
        <v>2720</v>
      </c>
    </row>
    <row r="19" spans="1:28" ht="12.75">
      <c r="A19" s="19">
        <v>15</v>
      </c>
      <c r="B19" s="47" t="s">
        <v>265</v>
      </c>
      <c r="C19" s="18" t="s">
        <v>63</v>
      </c>
      <c r="D19" s="47" t="s">
        <v>266</v>
      </c>
      <c r="E19" s="20"/>
      <c r="F19" s="20"/>
      <c r="G19" s="20">
        <v>174</v>
      </c>
      <c r="H19" s="20">
        <v>696</v>
      </c>
      <c r="I19" s="20"/>
      <c r="J19" s="20"/>
      <c r="K19" s="20"/>
      <c r="L19" s="20"/>
      <c r="M19" s="20"/>
      <c r="N19" s="20"/>
      <c r="O19" s="20"/>
      <c r="P19" s="20">
        <v>68</v>
      </c>
      <c r="Q19" s="20">
        <v>794</v>
      </c>
      <c r="R19" s="20"/>
      <c r="S19" s="20"/>
      <c r="T19" s="20">
        <v>850</v>
      </c>
      <c r="U19" s="20"/>
      <c r="V19" s="20"/>
      <c r="W19" s="34">
        <f>LARGE(E19:V19,5)+LARGE(E19:V19,4)+LARGE(E19:V19,3)+LARGE(E19:V19,2)+LARGE(E19:V19,1)</f>
        <v>2582</v>
      </c>
      <c r="X19" s="22">
        <f t="shared" si="0"/>
        <v>5</v>
      </c>
      <c r="Y19" s="35">
        <f t="shared" si="5"/>
        <v>516.4</v>
      </c>
      <c r="Z19" s="35" t="e">
        <f t="shared" si="2"/>
        <v>#NUM!</v>
      </c>
      <c r="AA19" s="35" t="e">
        <f t="shared" si="3"/>
        <v>#NUM!</v>
      </c>
      <c r="AB19" s="35">
        <f t="shared" si="4"/>
        <v>2582</v>
      </c>
    </row>
    <row r="20" spans="1:28" ht="12.75">
      <c r="A20" s="19">
        <v>16</v>
      </c>
      <c r="B20" s="47" t="s">
        <v>139</v>
      </c>
      <c r="C20" s="18" t="s">
        <v>140</v>
      </c>
      <c r="D20" s="19" t="s">
        <v>104</v>
      </c>
      <c r="E20" s="20">
        <v>828</v>
      </c>
      <c r="F20" s="20">
        <v>1000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4">
        <f aca="true" t="shared" si="6" ref="W20:W30">SUM(E20:V20)</f>
        <v>1828</v>
      </c>
      <c r="X20" s="22">
        <f t="shared" si="0"/>
        <v>2</v>
      </c>
      <c r="Y20" s="35">
        <f t="shared" si="5"/>
        <v>914</v>
      </c>
      <c r="Z20" s="35" t="e">
        <f t="shared" si="2"/>
        <v>#NUM!</v>
      </c>
      <c r="AA20" s="35" t="e">
        <f t="shared" si="3"/>
        <v>#NUM!</v>
      </c>
      <c r="AB20" s="35" t="e">
        <f t="shared" si="4"/>
        <v>#NUM!</v>
      </c>
    </row>
    <row r="21" spans="1:28" ht="12.75">
      <c r="A21" s="19">
        <v>17</v>
      </c>
      <c r="B21" s="19" t="s">
        <v>259</v>
      </c>
      <c r="C21" s="18" t="s">
        <v>283</v>
      </c>
      <c r="D21" s="19" t="s">
        <v>261</v>
      </c>
      <c r="E21" s="46"/>
      <c r="F21" s="46"/>
      <c r="G21" s="46"/>
      <c r="H21" s="46">
        <v>878</v>
      </c>
      <c r="I21" s="46"/>
      <c r="J21" s="46"/>
      <c r="K21" s="46"/>
      <c r="L21" s="46"/>
      <c r="M21" s="46"/>
      <c r="N21" s="46"/>
      <c r="O21" s="46"/>
      <c r="P21" s="46"/>
      <c r="Q21" s="46">
        <v>913</v>
      </c>
      <c r="R21" s="20"/>
      <c r="S21" s="20"/>
      <c r="T21" s="20"/>
      <c r="U21" s="20"/>
      <c r="V21" s="20"/>
      <c r="W21" s="34">
        <f t="shared" si="6"/>
        <v>1791</v>
      </c>
      <c r="X21" s="22">
        <f t="shared" si="0"/>
        <v>2</v>
      </c>
      <c r="Y21" s="35">
        <f t="shared" si="5"/>
        <v>895.5</v>
      </c>
      <c r="Z21" s="35" t="e">
        <f t="shared" si="2"/>
        <v>#NUM!</v>
      </c>
      <c r="AA21" s="35" t="e">
        <f t="shared" si="3"/>
        <v>#NUM!</v>
      </c>
      <c r="AB21" s="35" t="e">
        <f t="shared" si="4"/>
        <v>#NUM!</v>
      </c>
    </row>
    <row r="22" spans="1:28" ht="12.75">
      <c r="A22" s="19">
        <v>18</v>
      </c>
      <c r="B22" s="19" t="s">
        <v>213</v>
      </c>
      <c r="C22" s="18" t="s">
        <v>153</v>
      </c>
      <c r="D22" s="19" t="s">
        <v>193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>
        <v>174</v>
      </c>
      <c r="Q22" s="20">
        <v>692</v>
      </c>
      <c r="R22" s="20">
        <v>669</v>
      </c>
      <c r="S22" s="20">
        <v>147</v>
      </c>
      <c r="T22" s="20"/>
      <c r="U22" s="20"/>
      <c r="V22" s="20"/>
      <c r="W22" s="34">
        <f t="shared" si="6"/>
        <v>1682</v>
      </c>
      <c r="X22" s="22">
        <f t="shared" si="0"/>
        <v>4</v>
      </c>
      <c r="Y22" s="35">
        <f t="shared" si="5"/>
        <v>420.5</v>
      </c>
      <c r="Z22" s="35" t="e">
        <f t="shared" si="2"/>
        <v>#NUM!</v>
      </c>
      <c r="AA22" s="35" t="e">
        <f t="shared" si="3"/>
        <v>#NUM!</v>
      </c>
      <c r="AB22" s="35" t="e">
        <f t="shared" si="4"/>
        <v>#NUM!</v>
      </c>
    </row>
    <row r="23" spans="1:28" ht="12.75">
      <c r="A23" s="19">
        <v>19</v>
      </c>
      <c r="B23" s="19" t="s">
        <v>267</v>
      </c>
      <c r="C23" s="18" t="s">
        <v>268</v>
      </c>
      <c r="D23" s="19" t="s">
        <v>107</v>
      </c>
      <c r="E23" s="20"/>
      <c r="F23" s="20"/>
      <c r="G23" s="20">
        <v>825</v>
      </c>
      <c r="H23" s="20">
        <v>803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4">
        <f t="shared" si="6"/>
        <v>1628</v>
      </c>
      <c r="X23" s="22">
        <f t="shared" si="0"/>
        <v>2</v>
      </c>
      <c r="Y23" s="35">
        <f t="shared" si="5"/>
        <v>814</v>
      </c>
      <c r="Z23" s="35" t="e">
        <f t="shared" si="2"/>
        <v>#NUM!</v>
      </c>
      <c r="AA23" s="35" t="e">
        <f t="shared" si="3"/>
        <v>#NUM!</v>
      </c>
      <c r="AB23" s="35" t="e">
        <f t="shared" si="4"/>
        <v>#NUM!</v>
      </c>
    </row>
    <row r="24" spans="1:28" ht="12.75">
      <c r="A24" s="19">
        <v>20</v>
      </c>
      <c r="B24" s="19" t="s">
        <v>284</v>
      </c>
      <c r="C24" s="18" t="s">
        <v>285</v>
      </c>
      <c r="D24" s="19" t="s">
        <v>286</v>
      </c>
      <c r="E24" s="20"/>
      <c r="F24" s="20"/>
      <c r="G24" s="20">
        <v>660</v>
      </c>
      <c r="H24" s="20"/>
      <c r="I24" s="20"/>
      <c r="J24" s="20"/>
      <c r="K24" s="20"/>
      <c r="L24" s="20"/>
      <c r="M24" s="20"/>
      <c r="N24" s="20"/>
      <c r="O24" s="20"/>
      <c r="P24" s="20"/>
      <c r="Q24" s="20">
        <v>918</v>
      </c>
      <c r="R24" s="20"/>
      <c r="S24" s="20"/>
      <c r="T24" s="20"/>
      <c r="U24" s="20"/>
      <c r="V24" s="20"/>
      <c r="W24" s="34">
        <f t="shared" si="6"/>
        <v>1578</v>
      </c>
      <c r="X24" s="22">
        <f t="shared" si="0"/>
        <v>2</v>
      </c>
      <c r="Y24" s="35">
        <f t="shared" si="5"/>
        <v>789</v>
      </c>
      <c r="Z24" s="35" t="e">
        <f t="shared" si="2"/>
        <v>#NUM!</v>
      </c>
      <c r="AA24" s="35" t="e">
        <f t="shared" si="3"/>
        <v>#NUM!</v>
      </c>
      <c r="AB24" s="35" t="e">
        <f t="shared" si="4"/>
        <v>#NUM!</v>
      </c>
    </row>
    <row r="25" spans="1:28" ht="12.75">
      <c r="A25" s="19">
        <v>21</v>
      </c>
      <c r="B25" s="19" t="s">
        <v>269</v>
      </c>
      <c r="C25" s="18" t="s">
        <v>270</v>
      </c>
      <c r="D25" s="19" t="s">
        <v>271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>
        <v>729</v>
      </c>
      <c r="T25" s="20">
        <v>845</v>
      </c>
      <c r="U25" s="20"/>
      <c r="V25" s="20"/>
      <c r="W25" s="34">
        <f t="shared" si="6"/>
        <v>1574</v>
      </c>
      <c r="X25" s="22">
        <f t="shared" si="0"/>
        <v>2</v>
      </c>
      <c r="Y25" s="35">
        <f t="shared" si="5"/>
        <v>787</v>
      </c>
      <c r="Z25" s="35" t="e">
        <f t="shared" si="2"/>
        <v>#NUM!</v>
      </c>
      <c r="AA25" s="35" t="e">
        <f t="shared" si="3"/>
        <v>#NUM!</v>
      </c>
      <c r="AB25" s="35" t="e">
        <f t="shared" si="4"/>
        <v>#NUM!</v>
      </c>
    </row>
    <row r="26" spans="1:28" ht="12.75">
      <c r="A26" s="19">
        <v>22</v>
      </c>
      <c r="B26" s="19" t="s">
        <v>148</v>
      </c>
      <c r="C26" s="18" t="s">
        <v>60</v>
      </c>
      <c r="D26" s="19" t="s">
        <v>142</v>
      </c>
      <c r="E26" s="46"/>
      <c r="F26" s="46"/>
      <c r="G26" s="46"/>
      <c r="H26" s="46"/>
      <c r="I26" s="46">
        <v>654</v>
      </c>
      <c r="J26" s="46"/>
      <c r="K26" s="46"/>
      <c r="L26" s="46"/>
      <c r="M26" s="46"/>
      <c r="N26" s="46"/>
      <c r="O26" s="46"/>
      <c r="P26" s="18"/>
      <c r="Q26" s="46">
        <v>771</v>
      </c>
      <c r="R26" s="46"/>
      <c r="S26" s="46"/>
      <c r="T26" s="46"/>
      <c r="U26" s="46"/>
      <c r="V26" s="46"/>
      <c r="W26" s="34">
        <f t="shared" si="6"/>
        <v>1425</v>
      </c>
      <c r="X26" s="22">
        <f t="shared" si="0"/>
        <v>2</v>
      </c>
      <c r="Y26" s="35">
        <f t="shared" si="5"/>
        <v>712.5</v>
      </c>
      <c r="Z26" s="35" t="e">
        <f t="shared" si="2"/>
        <v>#NUM!</v>
      </c>
      <c r="AA26" s="35" t="e">
        <f t="shared" si="3"/>
        <v>#NUM!</v>
      </c>
      <c r="AB26" s="35" t="e">
        <f t="shared" si="4"/>
        <v>#NUM!</v>
      </c>
    </row>
    <row r="27" spans="1:28" ht="12.75">
      <c r="A27" s="19">
        <v>23</v>
      </c>
      <c r="B27" s="19" t="s">
        <v>246</v>
      </c>
      <c r="C27" s="18" t="s">
        <v>247</v>
      </c>
      <c r="D27" s="19" t="s">
        <v>248</v>
      </c>
      <c r="E27" s="20">
        <v>227</v>
      </c>
      <c r="F27" s="20">
        <v>729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34">
        <f t="shared" si="6"/>
        <v>956</v>
      </c>
      <c r="X27" s="22">
        <f t="shared" si="0"/>
        <v>2</v>
      </c>
      <c r="Y27" s="35">
        <f t="shared" si="5"/>
        <v>478</v>
      </c>
      <c r="Z27" s="35" t="e">
        <f t="shared" si="2"/>
        <v>#NUM!</v>
      </c>
      <c r="AA27" s="35" t="e">
        <f t="shared" si="3"/>
        <v>#NUM!</v>
      </c>
      <c r="AB27" s="35" t="e">
        <f t="shared" si="4"/>
        <v>#NUM!</v>
      </c>
    </row>
    <row r="28" spans="1:28" ht="12.75">
      <c r="A28" s="19">
        <v>24</v>
      </c>
      <c r="B28" s="19" t="s">
        <v>217</v>
      </c>
      <c r="C28" s="18" t="s">
        <v>218</v>
      </c>
      <c r="D28" s="19" t="s">
        <v>219</v>
      </c>
      <c r="E28" s="46"/>
      <c r="F28" s="46"/>
      <c r="G28" s="46"/>
      <c r="H28" s="46"/>
      <c r="I28" s="46"/>
      <c r="J28" s="46"/>
      <c r="K28" s="46"/>
      <c r="L28" s="46">
        <v>947</v>
      </c>
      <c r="M28" s="46"/>
      <c r="N28" s="46"/>
      <c r="O28" s="46"/>
      <c r="P28" s="46"/>
      <c r="Q28" s="46"/>
      <c r="R28" s="20"/>
      <c r="S28" s="20"/>
      <c r="T28" s="20"/>
      <c r="U28" s="20"/>
      <c r="V28" s="20"/>
      <c r="W28" s="34">
        <f t="shared" si="6"/>
        <v>947</v>
      </c>
      <c r="X28" s="22">
        <f t="shared" si="0"/>
        <v>1</v>
      </c>
      <c r="Y28" s="35">
        <f t="shared" si="5"/>
        <v>947</v>
      </c>
      <c r="Z28" s="35" t="e">
        <f t="shared" si="2"/>
        <v>#NUM!</v>
      </c>
      <c r="AA28" s="35" t="e">
        <f t="shared" si="3"/>
        <v>#NUM!</v>
      </c>
      <c r="AB28" s="35" t="e">
        <f t="shared" si="4"/>
        <v>#NUM!</v>
      </c>
    </row>
    <row r="29" spans="1:28" ht="12.75">
      <c r="A29" s="19">
        <v>25</v>
      </c>
      <c r="B29" s="19" t="s">
        <v>243</v>
      </c>
      <c r="C29" s="18" t="s">
        <v>244</v>
      </c>
      <c r="D29" s="19" t="s">
        <v>245</v>
      </c>
      <c r="E29" s="46"/>
      <c r="F29" s="48"/>
      <c r="G29" s="48"/>
      <c r="H29" s="48"/>
      <c r="I29" s="48"/>
      <c r="J29" s="48"/>
      <c r="K29" s="48"/>
      <c r="L29" s="48"/>
      <c r="M29" s="46"/>
      <c r="N29" s="46">
        <v>784</v>
      </c>
      <c r="O29" s="46"/>
      <c r="P29" s="46"/>
      <c r="Q29" s="46"/>
      <c r="R29" s="46"/>
      <c r="S29" s="46"/>
      <c r="T29" s="46"/>
      <c r="U29" s="46"/>
      <c r="V29" s="46"/>
      <c r="W29" s="34">
        <f t="shared" si="6"/>
        <v>784</v>
      </c>
      <c r="X29" s="22">
        <f t="shared" si="0"/>
        <v>1</v>
      </c>
      <c r="Y29" s="35">
        <f t="shared" si="5"/>
        <v>784</v>
      </c>
      <c r="Z29" s="35" t="e">
        <f t="shared" si="2"/>
        <v>#NUM!</v>
      </c>
      <c r="AA29" s="35" t="e">
        <f t="shared" si="3"/>
        <v>#NUM!</v>
      </c>
      <c r="AB29" s="35" t="e">
        <f t="shared" si="4"/>
        <v>#NUM!</v>
      </c>
    </row>
    <row r="30" spans="1:28" ht="12.75">
      <c r="A30" s="19">
        <v>26</v>
      </c>
      <c r="B30" s="19" t="s">
        <v>67</v>
      </c>
      <c r="C30" s="18" t="s">
        <v>68</v>
      </c>
      <c r="D30" s="19" t="s">
        <v>214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v>686</v>
      </c>
      <c r="P30" s="20"/>
      <c r="Q30" s="20"/>
      <c r="R30" s="20"/>
      <c r="S30" s="20"/>
      <c r="T30" s="20"/>
      <c r="U30" s="20"/>
      <c r="V30" s="20"/>
      <c r="W30" s="34">
        <f t="shared" si="6"/>
        <v>686</v>
      </c>
      <c r="X30" s="22">
        <f t="shared" si="0"/>
        <v>1</v>
      </c>
      <c r="Y30" s="35">
        <f t="shared" si="5"/>
        <v>686</v>
      </c>
      <c r="Z30" s="35" t="e">
        <f t="shared" si="2"/>
        <v>#NUM!</v>
      </c>
      <c r="AA30" s="35" t="e">
        <f t="shared" si="3"/>
        <v>#NUM!</v>
      </c>
      <c r="AB30" s="35" t="e">
        <f t="shared" si="4"/>
        <v>#NUM!</v>
      </c>
    </row>
    <row r="31" spans="1:24" ht="12.75">
      <c r="A31" s="76"/>
      <c r="B31" s="76"/>
      <c r="C31" s="77"/>
      <c r="D31" s="76"/>
      <c r="E31" s="78"/>
      <c r="F31" s="79"/>
      <c r="G31" s="79"/>
      <c r="H31" s="79"/>
      <c r="I31" s="79"/>
      <c r="J31" s="79"/>
      <c r="K31" s="79"/>
      <c r="L31" s="79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80"/>
      <c r="X31" s="81"/>
    </row>
    <row r="32" spans="1:25" s="12" customFormat="1" ht="12.75">
      <c r="A32" s="7"/>
      <c r="B32" s="8"/>
      <c r="C32" s="8" t="s">
        <v>221</v>
      </c>
      <c r="D32" s="8"/>
      <c r="E32" s="10" t="s">
        <v>5</v>
      </c>
      <c r="F32" s="10" t="s">
        <v>5</v>
      </c>
      <c r="G32" s="10" t="s">
        <v>4</v>
      </c>
      <c r="H32" s="10" t="s">
        <v>4</v>
      </c>
      <c r="I32" s="10" t="s">
        <v>279</v>
      </c>
      <c r="J32" s="10" t="s">
        <v>6</v>
      </c>
      <c r="K32" s="10" t="s">
        <v>6</v>
      </c>
      <c r="L32" s="10" t="s">
        <v>5</v>
      </c>
      <c r="M32" s="10" t="s">
        <v>5</v>
      </c>
      <c r="N32" s="10" t="s">
        <v>207</v>
      </c>
      <c r="O32" s="10" t="s">
        <v>207</v>
      </c>
      <c r="P32" s="10" t="s">
        <v>4</v>
      </c>
      <c r="Q32" s="10" t="s">
        <v>4</v>
      </c>
      <c r="R32" s="10" t="s">
        <v>4</v>
      </c>
      <c r="S32" s="10" t="s">
        <v>6</v>
      </c>
      <c r="T32" s="10" t="s">
        <v>6</v>
      </c>
      <c r="U32" s="10" t="s">
        <v>280</v>
      </c>
      <c r="V32" s="10" t="s">
        <v>280</v>
      </c>
      <c r="W32" s="32" t="s">
        <v>263</v>
      </c>
      <c r="Y32" s="12" t="s">
        <v>272</v>
      </c>
    </row>
    <row r="33" spans="1:24" s="12" customFormat="1" ht="12.75">
      <c r="A33" s="14" t="s">
        <v>209</v>
      </c>
      <c r="B33" s="14" t="s">
        <v>10</v>
      </c>
      <c r="C33" s="14" t="s">
        <v>11</v>
      </c>
      <c r="D33" s="14" t="s">
        <v>12</v>
      </c>
      <c r="E33" s="30">
        <v>38430</v>
      </c>
      <c r="F33" s="30">
        <v>38431</v>
      </c>
      <c r="G33" s="30">
        <v>38451</v>
      </c>
      <c r="H33" s="30">
        <v>38452</v>
      </c>
      <c r="I33" s="30">
        <v>38473</v>
      </c>
      <c r="J33" s="30">
        <v>38479</v>
      </c>
      <c r="K33" s="30">
        <v>38480</v>
      </c>
      <c r="L33" s="30">
        <v>38500</v>
      </c>
      <c r="M33" s="30">
        <v>38501</v>
      </c>
      <c r="N33" s="30">
        <v>38521</v>
      </c>
      <c r="O33" s="30">
        <v>38522</v>
      </c>
      <c r="P33" s="30">
        <v>38598</v>
      </c>
      <c r="Q33" s="30">
        <v>38599</v>
      </c>
      <c r="R33" s="30">
        <v>38600</v>
      </c>
      <c r="S33" s="30">
        <v>38605</v>
      </c>
      <c r="T33" s="30">
        <v>38606</v>
      </c>
      <c r="U33" s="30">
        <v>38612</v>
      </c>
      <c r="V33" s="30">
        <v>38613</v>
      </c>
      <c r="W33" s="33" t="s">
        <v>184</v>
      </c>
      <c r="X33" s="16" t="s">
        <v>16</v>
      </c>
    </row>
    <row r="34" spans="1:28" ht="12.75">
      <c r="A34" s="8">
        <v>1</v>
      </c>
      <c r="B34" s="19" t="s">
        <v>287</v>
      </c>
      <c r="C34" s="18" t="s">
        <v>175</v>
      </c>
      <c r="D34" s="19" t="s">
        <v>123</v>
      </c>
      <c r="E34" s="20"/>
      <c r="F34" s="20"/>
      <c r="G34" s="20">
        <v>709</v>
      </c>
      <c r="H34" s="20">
        <v>738</v>
      </c>
      <c r="I34" s="20"/>
      <c r="J34" s="20"/>
      <c r="K34" s="20">
        <v>1000</v>
      </c>
      <c r="L34" s="20"/>
      <c r="M34" s="20"/>
      <c r="N34" s="20">
        <v>1000</v>
      </c>
      <c r="O34" s="20">
        <v>705</v>
      </c>
      <c r="P34" s="18"/>
      <c r="Q34" s="20"/>
      <c r="R34" s="20"/>
      <c r="S34" s="20">
        <v>1000</v>
      </c>
      <c r="T34" s="20"/>
      <c r="U34" s="20"/>
      <c r="V34" s="20"/>
      <c r="W34" s="34">
        <f aca="true" t="shared" si="7" ref="W34:W40">SUM(E34:V34)</f>
        <v>5152</v>
      </c>
      <c r="X34" s="22">
        <f aca="true" t="shared" si="8" ref="X34:X40">COUNT(E34:V34)</f>
        <v>6</v>
      </c>
      <c r="Y34" s="35">
        <f aca="true" t="shared" si="9" ref="Y34:Y40">AVERAGE(E34:T34)</f>
        <v>858.6666666666666</v>
      </c>
      <c r="Z34" s="35" t="e">
        <f aca="true" t="shared" si="10" ref="Z34:Z40">LARGE(E34:V34,7)+LARGE(E34:V34,6)+LARGE(E34:V34,5)+LARGE(E34:V34,4)+LARGE(E34:V34,3)+LARGE(E34:V34,2)+LARGE(E34:V34,1)</f>
        <v>#NUM!</v>
      </c>
      <c r="AA34" s="35">
        <f aca="true" t="shared" si="11" ref="AA34:AA40">LARGE(E34:V34,6)+LARGE(E34:V34,5)+LARGE(E34:V34,4)+LARGE(E34:V34,3)+LARGE(E34:V34,2)+LARGE(E34:V34,1)</f>
        <v>5152</v>
      </c>
      <c r="AB34" s="35">
        <f aca="true" t="shared" si="12" ref="AB34:AB40">LARGE(E34:V34,5)+LARGE(E34:V34,4)+LARGE(E34:V34,3)+LARGE(E34:V34,2)+LARGE(E34:V34,1)</f>
        <v>4447</v>
      </c>
    </row>
    <row r="35" spans="1:28" ht="12.75">
      <c r="A35" s="8">
        <v>2</v>
      </c>
      <c r="B35" s="19" t="s">
        <v>273</v>
      </c>
      <c r="C35" s="18" t="s">
        <v>274</v>
      </c>
      <c r="D35" s="19" t="s">
        <v>275</v>
      </c>
      <c r="E35" s="20"/>
      <c r="F35" s="20">
        <v>1000</v>
      </c>
      <c r="G35" s="46">
        <v>767</v>
      </c>
      <c r="H35" s="20"/>
      <c r="I35" s="20"/>
      <c r="J35" s="20"/>
      <c r="K35" s="20"/>
      <c r="L35" s="20">
        <v>532</v>
      </c>
      <c r="M35" s="20">
        <v>1000</v>
      </c>
      <c r="N35" s="20"/>
      <c r="O35" s="20">
        <v>812</v>
      </c>
      <c r="P35" s="20"/>
      <c r="Q35" s="20"/>
      <c r="R35" s="20"/>
      <c r="S35" s="20"/>
      <c r="T35" s="20"/>
      <c r="U35" s="20">
        <v>1000</v>
      </c>
      <c r="V35" s="20"/>
      <c r="W35" s="34">
        <f t="shared" si="7"/>
        <v>5111</v>
      </c>
      <c r="X35" s="22">
        <f t="shared" si="8"/>
        <v>6</v>
      </c>
      <c r="Y35" s="35">
        <f t="shared" si="9"/>
        <v>822.2</v>
      </c>
      <c r="Z35" s="35" t="e">
        <f t="shared" si="10"/>
        <v>#NUM!</v>
      </c>
      <c r="AA35" s="35">
        <f t="shared" si="11"/>
        <v>5111</v>
      </c>
      <c r="AB35" s="35">
        <f t="shared" si="12"/>
        <v>4579</v>
      </c>
    </row>
    <row r="36" spans="1:28" ht="12.75">
      <c r="A36" s="8">
        <v>3</v>
      </c>
      <c r="B36" s="19" t="s">
        <v>213</v>
      </c>
      <c r="C36" s="18" t="s">
        <v>153</v>
      </c>
      <c r="D36" s="19" t="s">
        <v>193</v>
      </c>
      <c r="E36" s="20"/>
      <c r="F36" s="20"/>
      <c r="G36" s="20">
        <v>1000</v>
      </c>
      <c r="H36" s="20">
        <v>1000</v>
      </c>
      <c r="I36" s="20">
        <v>1000</v>
      </c>
      <c r="J36" s="20"/>
      <c r="K36" s="20"/>
      <c r="L36" s="20"/>
      <c r="M36" s="20"/>
      <c r="N36" s="20"/>
      <c r="O36" s="20"/>
      <c r="P36" s="18"/>
      <c r="Q36" s="20"/>
      <c r="R36" s="20"/>
      <c r="S36" s="20"/>
      <c r="T36" s="20"/>
      <c r="U36" s="20"/>
      <c r="V36" s="20"/>
      <c r="W36" s="34">
        <f t="shared" si="7"/>
        <v>3000</v>
      </c>
      <c r="X36" s="22">
        <f t="shared" si="8"/>
        <v>3</v>
      </c>
      <c r="Y36" s="35">
        <f t="shared" si="9"/>
        <v>1000</v>
      </c>
      <c r="Z36" s="35" t="e">
        <f t="shared" si="10"/>
        <v>#NUM!</v>
      </c>
      <c r="AA36" s="35" t="e">
        <f t="shared" si="11"/>
        <v>#NUM!</v>
      </c>
      <c r="AB36" s="35" t="e">
        <f t="shared" si="12"/>
        <v>#NUM!</v>
      </c>
    </row>
    <row r="37" spans="1:28" ht="12.75">
      <c r="A37" s="19">
        <v>4</v>
      </c>
      <c r="B37" s="19" t="s">
        <v>148</v>
      </c>
      <c r="C37" s="18" t="s">
        <v>60</v>
      </c>
      <c r="D37" s="19" t="s">
        <v>142</v>
      </c>
      <c r="E37" s="46"/>
      <c r="F37" s="46"/>
      <c r="G37" s="46">
        <v>850</v>
      </c>
      <c r="H37" s="46">
        <v>854</v>
      </c>
      <c r="I37" s="46"/>
      <c r="J37" s="46"/>
      <c r="K37" s="46"/>
      <c r="L37" s="46"/>
      <c r="M37" s="46"/>
      <c r="N37" s="46"/>
      <c r="O37" s="46"/>
      <c r="P37" s="18"/>
      <c r="Q37" s="46">
        <v>771</v>
      </c>
      <c r="R37" s="46"/>
      <c r="S37" s="46"/>
      <c r="T37" s="46"/>
      <c r="U37" s="46"/>
      <c r="V37" s="46"/>
      <c r="W37" s="34">
        <f t="shared" si="7"/>
        <v>2475</v>
      </c>
      <c r="X37" s="22">
        <f t="shared" si="8"/>
        <v>3</v>
      </c>
      <c r="Y37" s="35">
        <f t="shared" si="9"/>
        <v>825</v>
      </c>
      <c r="Z37" s="35" t="e">
        <f t="shared" si="10"/>
        <v>#NUM!</v>
      </c>
      <c r="AA37" s="35" t="e">
        <f t="shared" si="11"/>
        <v>#NUM!</v>
      </c>
      <c r="AB37" s="35" t="e">
        <f t="shared" si="12"/>
        <v>#NUM!</v>
      </c>
    </row>
    <row r="38" spans="1:28" ht="12.75">
      <c r="A38" s="19">
        <v>5</v>
      </c>
      <c r="B38" s="19">
        <v>777</v>
      </c>
      <c r="C38" s="18" t="s">
        <v>112</v>
      </c>
      <c r="D38" s="19" t="s">
        <v>113</v>
      </c>
      <c r="E38" s="46"/>
      <c r="F38" s="46"/>
      <c r="G38" s="46"/>
      <c r="H38" s="46"/>
      <c r="I38" s="46"/>
      <c r="J38" s="46"/>
      <c r="K38" s="46"/>
      <c r="L38" s="46">
        <v>1000</v>
      </c>
      <c r="M38" s="46"/>
      <c r="N38" s="46"/>
      <c r="O38" s="46">
        <v>1000</v>
      </c>
      <c r="P38" s="46"/>
      <c r="Q38" s="46"/>
      <c r="R38" s="46"/>
      <c r="S38" s="46"/>
      <c r="T38" s="46"/>
      <c r="U38" s="46"/>
      <c r="V38" s="46"/>
      <c r="W38" s="34">
        <f t="shared" si="7"/>
        <v>2000</v>
      </c>
      <c r="X38" s="22">
        <f t="shared" si="8"/>
        <v>2</v>
      </c>
      <c r="Y38" s="35">
        <f t="shared" si="9"/>
        <v>1000</v>
      </c>
      <c r="Z38" s="35" t="e">
        <f t="shared" si="10"/>
        <v>#NUM!</v>
      </c>
      <c r="AA38" s="35" t="e">
        <f t="shared" si="11"/>
        <v>#NUM!</v>
      </c>
      <c r="AB38" s="35" t="e">
        <f t="shared" si="12"/>
        <v>#NUM!</v>
      </c>
    </row>
    <row r="39" spans="1:28" ht="12.75">
      <c r="A39" s="19">
        <v>6</v>
      </c>
      <c r="B39" s="19" t="s">
        <v>288</v>
      </c>
      <c r="C39" s="18" t="s">
        <v>253</v>
      </c>
      <c r="D39" s="19" t="s">
        <v>261</v>
      </c>
      <c r="E39" s="46"/>
      <c r="F39" s="46"/>
      <c r="G39" s="46">
        <v>940</v>
      </c>
      <c r="H39" s="46"/>
      <c r="I39" s="46"/>
      <c r="J39" s="46"/>
      <c r="K39" s="46"/>
      <c r="L39" s="46"/>
      <c r="M39" s="46"/>
      <c r="N39" s="46"/>
      <c r="O39" s="46"/>
      <c r="P39" s="18"/>
      <c r="Q39" s="46"/>
      <c r="R39" s="20"/>
      <c r="S39" s="20"/>
      <c r="T39" s="20"/>
      <c r="U39" s="20"/>
      <c r="V39" s="20"/>
      <c r="W39" s="34">
        <f t="shared" si="7"/>
        <v>940</v>
      </c>
      <c r="X39" s="22">
        <f t="shared" si="8"/>
        <v>1</v>
      </c>
      <c r="Y39" s="35">
        <f t="shared" si="9"/>
        <v>940</v>
      </c>
      <c r="Z39" s="35" t="e">
        <f t="shared" si="10"/>
        <v>#NUM!</v>
      </c>
      <c r="AA39" s="35" t="e">
        <f t="shared" si="11"/>
        <v>#NUM!</v>
      </c>
      <c r="AB39" s="35" t="e">
        <f t="shared" si="12"/>
        <v>#NUM!</v>
      </c>
    </row>
    <row r="40" spans="1:28" ht="12.75">
      <c r="A40" s="19">
        <v>7</v>
      </c>
      <c r="B40" s="19" t="s">
        <v>276</v>
      </c>
      <c r="C40" s="18" t="s">
        <v>277</v>
      </c>
      <c r="D40" s="19" t="s">
        <v>39</v>
      </c>
      <c r="E40" s="46"/>
      <c r="F40" s="46"/>
      <c r="G40" s="46"/>
      <c r="H40" s="46"/>
      <c r="I40" s="46">
        <v>802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4">
        <f t="shared" si="7"/>
        <v>802</v>
      </c>
      <c r="X40" s="22">
        <f t="shared" si="8"/>
        <v>1</v>
      </c>
      <c r="Y40" s="35">
        <f t="shared" si="9"/>
        <v>802</v>
      </c>
      <c r="Z40" s="35" t="e">
        <f t="shared" si="10"/>
        <v>#NUM!</v>
      </c>
      <c r="AA40" s="35" t="e">
        <f t="shared" si="11"/>
        <v>#NUM!</v>
      </c>
      <c r="AB40" s="35" t="e">
        <f t="shared" si="12"/>
        <v>#NUM!</v>
      </c>
    </row>
  </sheetData>
  <sheetProtection selectLockedCells="1" selectUnlockedCells="1"/>
  <printOptions horizontalCentered="1"/>
  <pageMargins left="0.49027777777777776" right="0.45" top="0.7798611111111111" bottom="0.5097222222222222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2012-10-02T01:49:39Z</dcterms:modified>
  <cp:category/>
  <cp:version/>
  <cp:contentType/>
  <cp:contentStatus/>
</cp:coreProperties>
</file>